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jportilla\Downloads\"/>
    </mc:Choice>
  </mc:AlternateContent>
  <bookViews>
    <workbookView xWindow="0" yWindow="0" windowWidth="28800" windowHeight="12435" tabRatio="809"/>
  </bookViews>
  <sheets>
    <sheet name="CONTRATOS ADIC PROR 2015" sheetId="19" r:id="rId1"/>
    <sheet name="CONSOLIDADO 2012-2015" sheetId="20" r:id="rId2"/>
  </sheets>
  <definedNames>
    <definedName name="_xlnm._FilterDatabase" localSheetId="0" hidden="1">'CONTRATOS ADIC PROR 2015'!$A$4:$AH$141</definedName>
    <definedName name="_xlnm.Print_Area" localSheetId="0">'CONTRATOS ADIC PROR 2015'!$A$1:$AJ$142</definedName>
    <definedName name="CONTRATO" localSheetId="0">'CONTRATOS ADIC PROR 2015'!#REF!</definedName>
    <definedName name="CONTRATO">#REF!</definedName>
    <definedName name="DATOS" localSheetId="0">'CONTRATOS ADIC PROR 2015'!#REF!</definedName>
    <definedName name="DATOS">#REF!</definedName>
    <definedName name="TERCERO" localSheetId="0">'CONTRATOS ADIC PROR 2015'!#REF!</definedName>
    <definedName name="TERCERO">#REF!</definedName>
    <definedName name="tipoc" localSheetId="0">#REF!</definedName>
    <definedName name="tipoc">#REF!</definedName>
    <definedName name="Z_03B8CA49_554E_4436_87F8_EAB83D53631B_.wvu.PrintArea" localSheetId="0" hidden="1">'CONTRATOS ADIC PROR 2015'!#REF!</definedName>
    <definedName name="Z_03B8CA49_554E_4436_87F8_EAB83D53631B_.wvu.PrintTitles" localSheetId="0" hidden="1">'CONTRATOS ADIC PROR 2015'!#REF!,'CONTRATOS ADIC PROR 2015'!#REF!</definedName>
  </definedNames>
  <calcPr calcId="152511"/>
  <customWorkbookViews>
    <customWorkbookView name="mgonzalez - Vista personalizada" guid="{03B8CA49-554E-4436-87F8-EAB83D53631B}" mergeInterval="0" personalView="1" maximized="1" xWindow="1" yWindow="1" windowWidth="1440" windowHeight="670" tabRatio="698" activeSheetId="6"/>
  </customWorkbookViews>
</workbook>
</file>

<file path=xl/calcChain.xml><?xml version="1.0" encoding="utf-8"?>
<calcChain xmlns="http://schemas.openxmlformats.org/spreadsheetml/2006/main">
  <c r="C9" i="20" l="1"/>
  <c r="B9" i="20"/>
  <c r="AA141" i="19" l="1"/>
  <c r="Y141" i="19"/>
  <c r="AH141" i="19" s="1"/>
  <c r="AA140" i="19"/>
  <c r="Y140" i="19"/>
  <c r="AH140" i="19" s="1"/>
  <c r="AA139" i="19"/>
  <c r="Y139" i="19"/>
  <c r="AH139" i="19" s="1"/>
  <c r="AA138" i="19"/>
  <c r="Y138" i="19"/>
  <c r="AH138" i="19" s="1"/>
  <c r="AA137" i="19"/>
  <c r="Y137" i="19"/>
  <c r="AH137" i="19" s="1"/>
  <c r="AA136" i="19"/>
  <c r="Y136" i="19"/>
  <c r="AH136" i="19" s="1"/>
  <c r="AA135" i="19"/>
  <c r="Y135" i="19"/>
  <c r="AH135" i="19" s="1"/>
  <c r="AA134" i="19"/>
  <c r="Y134" i="19"/>
  <c r="AH134" i="19" s="1"/>
  <c r="AA133" i="19"/>
  <c r="Y133" i="19"/>
  <c r="AH133" i="19" s="1"/>
  <c r="AA132" i="19"/>
  <c r="Y132" i="19"/>
  <c r="AH132" i="19" s="1"/>
  <c r="AA131" i="19"/>
  <c r="Y131" i="19"/>
  <c r="AH131" i="19" s="1"/>
  <c r="AA130" i="19"/>
  <c r="Y130" i="19"/>
  <c r="AH130" i="19" s="1"/>
  <c r="AA129" i="19"/>
  <c r="Y129" i="19"/>
  <c r="AH129" i="19" s="1"/>
  <c r="AA128" i="19"/>
  <c r="Y128" i="19"/>
  <c r="AH128" i="19" s="1"/>
  <c r="AA127" i="19"/>
  <c r="Y127" i="19"/>
  <c r="AH127" i="19" s="1"/>
  <c r="AA126" i="19"/>
  <c r="Y126" i="19"/>
  <c r="AH126" i="19" s="1"/>
  <c r="AA125" i="19"/>
  <c r="Y125" i="19"/>
  <c r="AH125" i="19" s="1"/>
  <c r="AA124" i="19"/>
  <c r="Y124" i="19"/>
  <c r="AH124" i="19" s="1"/>
  <c r="AA123" i="19"/>
  <c r="Y123" i="19"/>
  <c r="AH123" i="19" s="1"/>
  <c r="AA122" i="19"/>
  <c r="Y122" i="19"/>
  <c r="AH122" i="19" s="1"/>
  <c r="AA121" i="19"/>
  <c r="Y121" i="19"/>
  <c r="AH121" i="19" s="1"/>
  <c r="AH120" i="19"/>
  <c r="AA120" i="19"/>
  <c r="AA119" i="19"/>
  <c r="AH118" i="19"/>
  <c r="AA118" i="19"/>
  <c r="AA117" i="19"/>
  <c r="Y117" i="19"/>
  <c r="AH117" i="19" s="1"/>
  <c r="AA116" i="19"/>
  <c r="Y116" i="19"/>
  <c r="AH116" i="19" s="1"/>
  <c r="AA115" i="19"/>
  <c r="Y115" i="19"/>
  <c r="AH115" i="19" s="1"/>
  <c r="AA114" i="19"/>
  <c r="Y114" i="19"/>
  <c r="AH114" i="19" s="1"/>
  <c r="AA113" i="19"/>
  <c r="Y113" i="19"/>
  <c r="AH113" i="19" s="1"/>
  <c r="AA112" i="19"/>
  <c r="Y112" i="19"/>
  <c r="AH112" i="19" s="1"/>
  <c r="AA111" i="19"/>
  <c r="Y111" i="19"/>
  <c r="AH111" i="19" s="1"/>
  <c r="AA110" i="19"/>
  <c r="Y110" i="19"/>
  <c r="AH110" i="19" s="1"/>
  <c r="AA109" i="19"/>
  <c r="Y109" i="19"/>
  <c r="AH109" i="19" s="1"/>
  <c r="AA108" i="19"/>
  <c r="Y108" i="19"/>
  <c r="AH108" i="19" s="1"/>
  <c r="AA107" i="19"/>
  <c r="Y107" i="19"/>
  <c r="AH107" i="19" s="1"/>
  <c r="AA106" i="19"/>
  <c r="Y106" i="19"/>
  <c r="AH106" i="19" s="1"/>
  <c r="AA105" i="19"/>
  <c r="Y105" i="19"/>
  <c r="AH105" i="19" s="1"/>
  <c r="AA104" i="19"/>
  <c r="Y104" i="19"/>
  <c r="AH104" i="19" s="1"/>
  <c r="AA103" i="19"/>
  <c r="Y103" i="19"/>
  <c r="AH103" i="19" s="1"/>
  <c r="AA102" i="19"/>
  <c r="Y102" i="19"/>
  <c r="AH102" i="19" s="1"/>
  <c r="AA101" i="19"/>
  <c r="Y101" i="19"/>
  <c r="AH101" i="19" s="1"/>
  <c r="AA100" i="19"/>
  <c r="Y100" i="19"/>
  <c r="AH100" i="19" s="1"/>
  <c r="AA99" i="19"/>
  <c r="Y99" i="19"/>
  <c r="AH99" i="19" s="1"/>
  <c r="AA98" i="19"/>
  <c r="Y98" i="19"/>
  <c r="AH98" i="19" s="1"/>
  <c r="AA97" i="19"/>
  <c r="Y97" i="19"/>
  <c r="AH97" i="19" s="1"/>
  <c r="AA96" i="19"/>
  <c r="Y96" i="19"/>
  <c r="AH96" i="19" s="1"/>
  <c r="AA95" i="19"/>
  <c r="Y95" i="19"/>
  <c r="AH95" i="19" s="1"/>
  <c r="AA94" i="19"/>
  <c r="Y94" i="19"/>
  <c r="AH94" i="19" s="1"/>
  <c r="AH93" i="19"/>
  <c r="AA92" i="19"/>
  <c r="Y92" i="19"/>
  <c r="AH92" i="19" s="1"/>
  <c r="AA91" i="19"/>
  <c r="Y91" i="19"/>
  <c r="AH91" i="19" s="1"/>
  <c r="AA90" i="19"/>
  <c r="Y90" i="19"/>
  <c r="AH90" i="19" s="1"/>
  <c r="AA89" i="19"/>
  <c r="Y89" i="19"/>
  <c r="AH89" i="19" s="1"/>
  <c r="AH88" i="19"/>
  <c r="AA87" i="19"/>
  <c r="Y87" i="19"/>
  <c r="AH87" i="19" s="1"/>
  <c r="AA86" i="19"/>
  <c r="Y86" i="19"/>
  <c r="AH86" i="19" s="1"/>
  <c r="AA85" i="19"/>
  <c r="AA84" i="19"/>
  <c r="Y84" i="19"/>
  <c r="AH84" i="19" s="1"/>
  <c r="AA83" i="19"/>
  <c r="Y83" i="19"/>
  <c r="AH83" i="19" s="1"/>
  <c r="AA82" i="19"/>
  <c r="Y82" i="19"/>
  <c r="AH82" i="19" s="1"/>
  <c r="AA81" i="19"/>
  <c r="Y81" i="19"/>
  <c r="AH81" i="19" s="1"/>
  <c r="AH80" i="19"/>
  <c r="AA80" i="19"/>
  <c r="AA79" i="19"/>
  <c r="Y79" i="19"/>
  <c r="AH79" i="19" s="1"/>
  <c r="AA78" i="19"/>
  <c r="Y78" i="19"/>
  <c r="AH78" i="19" s="1"/>
  <c r="AA77" i="19"/>
  <c r="Y77" i="19"/>
  <c r="AH77" i="19" s="1"/>
  <c r="AA76" i="19"/>
  <c r="Y76" i="19"/>
  <c r="AH76" i="19" s="1"/>
  <c r="AA75" i="19"/>
  <c r="Y75" i="19"/>
  <c r="AH75" i="19" s="1"/>
  <c r="AA74" i="19"/>
  <c r="Y74" i="19"/>
  <c r="AH74" i="19" s="1"/>
  <c r="AA73" i="19"/>
  <c r="Y73" i="19"/>
  <c r="AH73" i="19" s="1"/>
  <c r="AA72" i="19"/>
  <c r="Y72" i="19"/>
  <c r="AH72" i="19" s="1"/>
  <c r="AA71" i="19"/>
  <c r="AA70" i="19"/>
  <c r="AA69" i="19"/>
  <c r="Y69" i="19"/>
  <c r="AH69" i="19" s="1"/>
  <c r="AA68" i="19"/>
  <c r="Y68" i="19"/>
  <c r="AH68" i="19" s="1"/>
  <c r="AA67" i="19"/>
  <c r="Y67" i="19"/>
  <c r="AH67" i="19" s="1"/>
  <c r="AA66" i="19"/>
  <c r="Y66" i="19"/>
  <c r="AH66" i="19" s="1"/>
  <c r="AA65" i="19"/>
  <c r="Y65" i="19"/>
  <c r="AH65" i="19" s="1"/>
  <c r="AA64" i="19"/>
  <c r="AH63" i="19"/>
  <c r="AA63" i="19"/>
  <c r="AA62" i="19"/>
  <c r="Y62" i="19"/>
  <c r="AH62" i="19" s="1"/>
  <c r="AA61" i="19"/>
  <c r="AA60" i="19"/>
  <c r="AH59" i="19"/>
  <c r="AA59" i="19"/>
  <c r="AH58" i="19"/>
  <c r="AA58" i="19"/>
  <c r="AH57" i="19"/>
  <c r="AA57" i="19"/>
  <c r="AA56" i="19"/>
  <c r="Y56" i="19"/>
  <c r="AH56" i="19" s="1"/>
  <c r="AA55" i="19"/>
  <c r="Y55" i="19"/>
  <c r="AH55" i="19" s="1"/>
  <c r="AA54" i="19"/>
  <c r="Y54" i="19"/>
  <c r="AH54" i="19" s="1"/>
  <c r="AA53" i="19"/>
  <c r="Y53" i="19"/>
  <c r="AH53" i="19" s="1"/>
  <c r="AA52" i="19"/>
  <c r="Y52" i="19"/>
  <c r="AH52" i="19" s="1"/>
  <c r="AA51" i="19"/>
  <c r="Y51" i="19"/>
  <c r="AH51" i="19" s="1"/>
  <c r="AA50" i="19"/>
  <c r="Y50" i="19"/>
  <c r="AH50" i="19" s="1"/>
  <c r="AH49" i="19"/>
  <c r="AA49" i="19"/>
  <c r="AA48" i="19"/>
  <c r="Y48" i="19"/>
  <c r="AH48" i="19" s="1"/>
  <c r="AH47" i="19"/>
  <c r="AA46" i="19"/>
  <c r="Y46" i="19"/>
  <c r="AH46" i="19" s="1"/>
  <c r="AA45" i="19"/>
  <c r="Y45" i="19"/>
  <c r="AH45" i="19" s="1"/>
  <c r="AA44" i="19"/>
  <c r="Y44" i="19"/>
  <c r="AH44" i="19" s="1"/>
  <c r="AH43" i="19"/>
  <c r="AA43" i="19"/>
  <c r="AA42" i="19"/>
  <c r="Y42" i="19"/>
  <c r="AH42" i="19" s="1"/>
  <c r="AA41" i="19"/>
  <c r="AA40" i="19"/>
  <c r="Y40" i="19"/>
  <c r="AH40" i="19" s="1"/>
  <c r="AH39" i="19"/>
  <c r="AA39" i="19"/>
  <c r="AA38" i="19"/>
  <c r="AA37" i="19"/>
  <c r="Y37" i="19"/>
  <c r="AH37" i="19" s="1"/>
  <c r="AA36" i="19"/>
  <c r="Y36" i="19"/>
  <c r="AH36" i="19" s="1"/>
  <c r="AA35" i="19"/>
  <c r="Y35" i="19"/>
  <c r="AH35" i="19" s="1"/>
  <c r="AA34" i="19"/>
  <c r="Y34" i="19"/>
  <c r="AH34" i="19" s="1"/>
  <c r="AA33" i="19"/>
  <c r="Y33" i="19"/>
  <c r="AH33" i="19" s="1"/>
  <c r="AH32" i="19"/>
  <c r="AA32" i="19"/>
  <c r="AA31" i="19"/>
  <c r="AA30" i="19"/>
  <c r="Y30" i="19"/>
  <c r="AH30" i="19" s="1"/>
  <c r="AA29" i="19"/>
  <c r="Y29" i="19"/>
  <c r="AH29" i="19" s="1"/>
  <c r="AA28" i="19"/>
  <c r="AA27" i="19"/>
  <c r="AA26" i="19"/>
  <c r="Y26" i="19"/>
  <c r="AH26" i="19" s="1"/>
  <c r="AA25" i="19"/>
  <c r="AH24" i="19"/>
  <c r="AA24" i="19"/>
  <c r="AA23" i="19"/>
  <c r="AH22" i="19"/>
  <c r="AA22" i="19"/>
  <c r="AA21" i="19"/>
  <c r="AA20" i="19"/>
  <c r="AH19" i="19"/>
  <c r="AA18" i="19"/>
  <c r="Y18" i="19"/>
  <c r="AH18" i="19" s="1"/>
  <c r="AA17" i="19"/>
  <c r="Y17" i="19"/>
  <c r="AH17" i="19" s="1"/>
  <c r="AA16" i="19"/>
  <c r="Y16" i="19"/>
  <c r="AH16" i="19" s="1"/>
  <c r="AA15" i="19"/>
  <c r="Y15" i="19"/>
  <c r="AH15" i="19" s="1"/>
  <c r="AA14" i="19"/>
  <c r="Y14" i="19"/>
  <c r="AH14" i="19" s="1"/>
  <c r="AA13" i="19"/>
  <c r="Y13" i="19"/>
  <c r="AH13" i="19" s="1"/>
  <c r="AA12" i="19"/>
  <c r="Y12" i="19"/>
  <c r="AH12" i="19" s="1"/>
  <c r="AA11" i="19"/>
  <c r="Y11" i="19"/>
  <c r="AH11" i="19" s="1"/>
  <c r="AA10" i="19"/>
  <c r="Y10" i="19"/>
  <c r="AH10" i="19" s="1"/>
  <c r="AA9" i="19"/>
  <c r="Y9" i="19"/>
  <c r="AH9" i="19" s="1"/>
  <c r="AA8" i="19"/>
  <c r="Y8" i="19"/>
  <c r="AH8" i="19" s="1"/>
  <c r="AA7" i="19"/>
  <c r="AA6" i="19"/>
  <c r="Y6" i="19"/>
  <c r="AH6" i="19" s="1"/>
  <c r="AH5" i="19"/>
  <c r="AA142" i="19" l="1"/>
</calcChain>
</file>

<file path=xl/sharedStrings.xml><?xml version="1.0" encoding="utf-8"?>
<sst xmlns="http://schemas.openxmlformats.org/spreadsheetml/2006/main" count="1980" uniqueCount="770">
  <si>
    <t>MODALIDAD DE SELECCIÓN</t>
  </si>
  <si>
    <t>No. CONTRATO</t>
  </si>
  <si>
    <t>FECHA DE FIRMA Y/0 SUSCRIPCIÓN</t>
  </si>
  <si>
    <t>VALOR DEL CONTRATO</t>
  </si>
  <si>
    <t>TIPO DE CONTRATO</t>
  </si>
  <si>
    <t>OBJETO</t>
  </si>
  <si>
    <t>DV</t>
  </si>
  <si>
    <t>NOMBRE</t>
  </si>
  <si>
    <t>NIT O C.C.</t>
  </si>
  <si>
    <t>CONTRATISTA</t>
  </si>
  <si>
    <t>FECHA DE INICIO</t>
  </si>
  <si>
    <t>PLAZO DEL CONTRATO
(DÍAS)</t>
  </si>
  <si>
    <t>SUPERVISOR</t>
  </si>
  <si>
    <t>No. DEL PROCESO SECOP</t>
  </si>
  <si>
    <t>ALVARO TORRES ALVEAR</t>
  </si>
  <si>
    <t>Contratación Directa</t>
  </si>
  <si>
    <t>CB-CD-001-2015</t>
  </si>
  <si>
    <t>JEFE OFICINA JURÍDICA</t>
  </si>
  <si>
    <t>JULIAN DARÍO HENAO CARDONA</t>
  </si>
  <si>
    <t>Contratar la prestación de servicios profesionales de un abogado con conocimientos especializados en acciones constitucionales, así mismo en la sustanciación de providencias para las decisiones que deba tomar el Contralor de Bogotá dentro de los procesos administrativos que por competencia deba conocer el Despacho y emisión de conceptos jurídicos de transcendencia institucional y alto impacto.</t>
  </si>
  <si>
    <t>Mínima Cuantía</t>
  </si>
  <si>
    <t xml:space="preserve">121 121-Compraventa (Bienes Muebles) </t>
  </si>
  <si>
    <t>NA</t>
  </si>
  <si>
    <t>SUBDIRECTOR DE SERVICIOS GENERALES</t>
  </si>
  <si>
    <t>GUSTAVO FRANCISCO MONZÓN GARZÓN</t>
  </si>
  <si>
    <t>JEFE OFICINA ASESORA DE COMUNICACIONES</t>
  </si>
  <si>
    <t>PUBLICACIONES SEMANA S.A.</t>
  </si>
  <si>
    <t>CB-CD-03-2015</t>
  </si>
  <si>
    <t>Prestar los servicios profesionales y especializados en medicina laboral a la Contraloría de Bogotá, D.C., en desarrollo del Sistema de Gestión de la Seguridad y Salud en el Trabajo/SG-SST y en forma interdisciplinaria con la Subdirección de Bienestar Social</t>
  </si>
  <si>
    <t>LUIS GERMÁN GÓMEZ BUSTAMANTE</t>
  </si>
  <si>
    <t>SUBDIRECTORA DE BIENESTAR SOCIAL</t>
  </si>
  <si>
    <t>GLORIA ALEXANDRA MORENO BRICEÑO</t>
  </si>
  <si>
    <t>IGNACIO MANUEL EPINAYU PUSHAINA</t>
  </si>
  <si>
    <t>CB-CD-009-2015</t>
  </si>
  <si>
    <t>CB-CD-007-2015</t>
  </si>
  <si>
    <t>MARÍA DE LOS ANGELES BURGOS MEDINA</t>
  </si>
  <si>
    <t>CB-CD-008-2015</t>
  </si>
  <si>
    <t>Prestar los servicios profesionales para la implementación  de estrategias de comunicación externa y la elaboración de contenidos relacionados con los logros de la entidad para el posicionamiento y fortalecimiento de la imagen de la entidad.</t>
  </si>
  <si>
    <t>GREACE ANGELLY VANEGAS CAMACHO</t>
  </si>
  <si>
    <t>DIRECTORA DE APOYO AL DESPACHO</t>
  </si>
  <si>
    <t>PEDRO LUIS SOLER MONGUE</t>
  </si>
  <si>
    <t>SUBDIRECTOR DE RECURSOS MATERIALES</t>
  </si>
  <si>
    <t>HENRY VARGAS DÍAZ</t>
  </si>
  <si>
    <t>SALOMÓN IGNACIO SUÁREZ NAMEN</t>
  </si>
  <si>
    <t>RICARDO REYES TORRES</t>
  </si>
  <si>
    <t>VICTOR HUGO RAMOS CARABALI</t>
  </si>
  <si>
    <t>Concurso de Méritos</t>
  </si>
  <si>
    <t>MÓNICA MARCELA QUINTERO GIRALDO</t>
  </si>
  <si>
    <t>CB-CD-011-2015</t>
  </si>
  <si>
    <t>CB-CD-10-2015</t>
  </si>
  <si>
    <t>CB-CD-12-2015</t>
  </si>
  <si>
    <t>CB-CD-06-2015</t>
  </si>
  <si>
    <t>CB-CD-13-2015</t>
  </si>
  <si>
    <t>CB-CD-14-2015</t>
  </si>
  <si>
    <t>CB-PMINC-02-2015</t>
  </si>
  <si>
    <t>CÉSAR GERMÁN ESPINOSA MONTAÑA</t>
  </si>
  <si>
    <t>Prestación de Servicios profesionales para apoyar al grupo de Gestión Documental de la Contraloría de Bogotá D.C., con conceptos jurídicos que permitan la valoración de la información producida y recibida por la entidad en cumplimiento a su misión, con el propósito que estos sean la base para la elaboración de los instrumentos archivísticos que permitan la conservación y disposición final del patrimonio documental de la entidad.</t>
  </si>
  <si>
    <t>FABIAN ROLANDO JIMENEZ REYES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</si>
  <si>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</si>
  <si>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LOTERÍA DE BOGOTÁ</t>
  </si>
  <si>
    <t>Contratar los servicios profesionales de SGS COLOMBIA S.A. ente certificador para una visita, de recertificación del Sistema de Gestión de Calidad - SGC-, bajo las normas técnicas NTC ISO 9001:2008 y NTCGP 1000:2009.</t>
  </si>
  <si>
    <t>SGS COLOMBIA S.A.</t>
  </si>
  <si>
    <t>Contratar el servicio de monitoreo de medios de prensa, radio, televisión e Internet para la Contraloría de Bogotá D.C.</t>
  </si>
  <si>
    <t>MEDICIONES Y MEDIOS SAS</t>
  </si>
  <si>
    <t xml:space="preserve">BRYAN ALFONSO CASTAÑEDA FRANCO
</t>
  </si>
  <si>
    <t>Prestación de servicios de apoyo al Grupo de Gestión Documental de la Contraloría de Bogotá en la coordinación de las actividades operativas desarrolladas por los auxiliares y técnicos en archivística.</t>
  </si>
  <si>
    <t>Prestación de servicios de apoyo técnico al equipo de Gestión Documental en la implementación del Programa de Gestión Documental de la Contraloría de Bogotá D.C, de conformidad con las normas archivísticas vigentes.</t>
  </si>
  <si>
    <t>JUAN PABLO CONTRERAS LIZARAZO</t>
  </si>
  <si>
    <t>DIRECTOR DE PLANEACIÓN</t>
  </si>
  <si>
    <t>COMSERAUTO S.A.S - COMPAÑÍA DE SERVICIOS AUTOMOTRICES S.A.S</t>
  </si>
  <si>
    <t>ANYI TATIANA FORERO MARTÌN</t>
  </si>
  <si>
    <t>GINNA MARCELA BONILLA</t>
  </si>
  <si>
    <t>CB-CD-16-2015</t>
  </si>
  <si>
    <t>VANDERLEY CHAUCANAS CASTAÑEDA</t>
  </si>
  <si>
    <t>Contratar con la Lotería de Bogotá el arrendamiento de (55)  parqueaderos ubicados en los sótanos segundo y tercero del edificio Lotería de  Bogotá, en la CarreRa 32A No. 26A-10.</t>
  </si>
  <si>
    <t>15 días hábiles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</si>
  <si>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</si>
  <si>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Prestación de servicios profesionales para apoyar las actuaciones de los procesos de Responsabilidad Fiscal que adelanta la Contraloría de Bogotá, y así evitar que se presente el fenómeno jurídico de la prescripción. Todo ello conforme al reparto que le sea asignado.</t>
  </si>
  <si>
    <t>SUBDIRECTORA DE RESPONSABILIDAD FISCAL</t>
  </si>
  <si>
    <t>ALBA ASTRID SARRIA BARRAGÁN</t>
  </si>
  <si>
    <t>CARLOS ALFREDO GUARÍN AVILA</t>
  </si>
  <si>
    <t>DIRECTORA DE TECNOLOGÍAS DE LA INFORMACIÓN Y LAS COMUNICACIONES</t>
  </si>
  <si>
    <t>ADRIANA DEL PILAR GUERRA MARTÍNEZ</t>
  </si>
  <si>
    <t>MAGDA ALEXANDRA GÓMEZ SANTANA</t>
  </si>
  <si>
    <t>JULIAN MAURICIO GARCÍA CÁRDENAS</t>
  </si>
  <si>
    <t>DUGLAS ALBERTO BALLESTEROS QUINTERO</t>
  </si>
  <si>
    <t>CB-CD-019-2015</t>
  </si>
  <si>
    <t>CB-CD-018-2015</t>
  </si>
  <si>
    <t>WILLY DAVID CALDERÓN CAMARGO</t>
  </si>
  <si>
    <t>JOHANA MARGARITA URIBE TORRES</t>
  </si>
  <si>
    <t>Prestar los servicios profesionales para  apoyar la estrategia digital de comunicaciones en el ámbito de las tecnologías de la información mediante el diseño, manejo e implementación de contenidos de alto impacto interactivos y multimedia, así como la divulgación y difusión de los mismos a través de medios digitales, redes sociales, portales web y comunicaciones virtuales.</t>
  </si>
  <si>
    <t>NORMAN FELIPE GIRALDO PATIÑO</t>
  </si>
  <si>
    <t>Prestación de servicios profesionales para apoyar a la Subdirección de Servicios Generales, en el seguimiento y control de la supervisión a la interventoría de la ejecución de obras, que adelanta la Contraloría de Bogotá.</t>
  </si>
  <si>
    <t> 830509981</t>
  </si>
  <si>
    <t>CB-CD-21-2015</t>
  </si>
  <si>
    <t>CB-CD-24-2015</t>
  </si>
  <si>
    <t>CB-CD-25-2015</t>
  </si>
  <si>
    <t>CB-CD-26-2015</t>
  </si>
  <si>
    <t>AF-CD-22-2015</t>
  </si>
  <si>
    <t>Adquisición de una (1) Suscripción del diario EL TIEMPO, más la revista PORTAFOLIO para la Auditoría Fiscal ante la Contraloría de Bogotá D.C.</t>
  </si>
  <si>
    <t>CASA EDITORIAL EL TIEMPO S.A.</t>
  </si>
  <si>
    <t>AF-CD-28-2015</t>
  </si>
  <si>
    <t>Contratar la adquisición de una (1) Suscripción por doce (12) meses de las actualizaciones de normativas de los siguientes códigos: Constitución política de Colombia; el Código Civil, el Código de Procedimiento Civil, el Régimen Penal Colombiano, el Código Contencioso Administrativo, el Régimen de Procedimiento Tributario, Estatuto General de la Contratación y NIF INTEGRAL.</t>
  </si>
  <si>
    <t>LEGIS EDITORES S.A.</t>
  </si>
  <si>
    <t>CB-CD-29-2015</t>
  </si>
  <si>
    <t>CB-CD-30-2015</t>
  </si>
  <si>
    <t>HERMELINA DEL CARMEN ANGULO ANGULO</t>
  </si>
  <si>
    <t>Contratar los servicios profesionales para apoyar las actuaciones de los procesos de Responsabilidad Fiscal que adelanta la Contraloría de Bogotá, y así evitar que se presente el fenómeno jurídico de la prescripción. Todo ello conforme al reparto que le sea asignado.</t>
  </si>
  <si>
    <t>Prestación de servicios de apoyo en la actualización de inventarios documentales, revisión, verificación de los folios de contenido y reposición de unidades de conservación deterioradas, entre otras, para la implementación del Programa de gestión Documental de la Contraloría de Bogotá D.C.</t>
  </si>
  <si>
    <t>Hilda María Barragán Aponte</t>
  </si>
  <si>
    <t>Andrés Felipe Pineda Rojas</t>
  </si>
  <si>
    <t>JAIME SÁNCHEZ DE GUZMÁN</t>
  </si>
  <si>
    <t>Contratar la prestación de servicios de (01) entrenador (a) de atletismo en su modalidad masculina y femenina para entrenar los funcionarios de Contraloría de Bogotá.</t>
  </si>
  <si>
    <t>Contratar los servicios integrales de Telecomunicaciones y/o conectividad requeridos por la Contraloría de Bogotá, D.C., de acuerdo a las cantidades y especificaciones técnicas requeridas.</t>
  </si>
  <si>
    <t>CB-CD-40-2015</t>
  </si>
  <si>
    <t>CB-CD-38-2015</t>
  </si>
  <si>
    <t>AF-CD-43-2015</t>
  </si>
  <si>
    <t>CB-PMINC-017-2015</t>
  </si>
  <si>
    <t>Empresa de Medicina Integral GRUPO EMI SA</t>
  </si>
  <si>
    <t>CB-CD-35-2015</t>
  </si>
  <si>
    <t>CB-CD-36-2015</t>
  </si>
  <si>
    <t>Prestar los servicios profesionales a la Contraloría de Bogotá D.C. para asesoría y asistencia técnica en los aspectos relacionados con la prestación de los servicios de aseo, en especial las actividades que realiza a la Unidad Administrativa especial de Servicios Públicos - UAESP.</t>
  </si>
  <si>
    <t>Compra e instalación de mobiliario para la sede de Desarrollo Local y Participación Ciudadana de la Contraloría de Bogotá.</t>
  </si>
  <si>
    <t>DIVISIONES PYP SISTEMAS MODULARES Y ARQUITECTÓNICOS</t>
  </si>
  <si>
    <t>Prestación del servicio de vigilancia y seguridad integral con recursos humanos, técnicos y logísticos propios para los bienes muebles e inmuebles de propiedad de la Contraloría de Bogotá D.C, y sobre todos los que legalmente es y/o llegare a ser responsable, en sus diferentes sedes.</t>
  </si>
  <si>
    <t>VIGIAS DE COLOMBIA S.R.L. LTDA</t>
  </si>
  <si>
    <t>Licitación Pública</t>
  </si>
  <si>
    <t>CB-LP-15-2015</t>
  </si>
  <si>
    <t>LUIS HENRY RODRIGUEZ FORERO</t>
  </si>
  <si>
    <t>EDITORIAL EL GLOBO S.A -LA REPÚBLICA</t>
  </si>
  <si>
    <t xml:space="preserve">Contratar los servicios profesionales para apoyar las actuaciones de los procesos de Responsabilidad Fiscal que adelanta la Contraloría de Bogotá, y así evitar que se presente el fenómeno jurídico de la prescripción, todo aquello conforme al reparto que le sea asignado. </t>
  </si>
  <si>
    <t>JOENX CASTRO SUÁREZ</t>
  </si>
  <si>
    <t>La prestación del servicio de área protegida de las urgencias y emergencias médicas las venticuatro (24) horas durante la vigencia del contrato en las diferentes sedes de la Contraloría de Bogotá, D.C., para los funcionarios, usuarios, proveedores y visitantes de la Entidad.</t>
  </si>
  <si>
    <t>María Alejandra Lozano Ortiz</t>
  </si>
  <si>
    <t>Luisa Alejandra Arias Gómez</t>
  </si>
  <si>
    <t>Deisy Yamile Márquez Sierra</t>
  </si>
  <si>
    <t>CÉSAR TULIO CÓRDOBA VIVAR</t>
  </si>
  <si>
    <t>CB-CD-48-2015</t>
  </si>
  <si>
    <t>CB-CD-37-2015</t>
  </si>
  <si>
    <t>Prestación de Servicios profesionales para apoyar al grupo de Gestión documental de la Contraloría de Bogotá en la valoración de la información del acervo documental que sirva de base para la elaboración de los instrumentos archivísticos que permitan la conservación y disposición final de la información.</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</si>
  <si>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t>
  </si>
  <si>
    <t>Prestación de servicios profesionales para acompañamiento, especializado, mantenimiento y ajustes al módulo de Almacén e Inventarios "SAE/SAI" del Sistema de información SI CAPITAL, de acuerdo con los requerimientos solicitados y priorizados por la Subdirección de Recursos Materiales de la Contraloría de Bogotá.</t>
  </si>
  <si>
    <t>CB-CD-020-2015</t>
  </si>
  <si>
    <t>CB-CD-56-2015</t>
  </si>
  <si>
    <t>CB-PMINC-41-2015</t>
  </si>
  <si>
    <t>Contratar la prestación de servicios especializados para la realización de tres (3) caminatas ecológicas, cada una con grupos de a cincuenta y dos (52) personas para un total de 156 personas, (servidores y familias) de la Contraloría de Bogotá, D.C.</t>
  </si>
  <si>
    <t>CB-PMINC-39-2015</t>
  </si>
  <si>
    <t>CB-CD-58-2015</t>
  </si>
  <si>
    <t>Prestación de servicios de apoyo en la actualización de inventarios documentales, revisión, verificación de folios de contenido y reposición de unidades de conservación deterioradas, entre otras, para la implementación del programa de gestión documental de la CB.</t>
  </si>
  <si>
    <t>Prestar servicio de apoyo a la Contraloría en aspectos relacionados con la planeación, organización, desarrollo y seguimiento de los procesos y procedimientos del Almacén General.</t>
  </si>
  <si>
    <t>ANGELA INES BUENAVENTURA BURBANO</t>
  </si>
  <si>
    <t>Contratar la prestación de servicios de un (01) entrenador (a) de futbol en su modalidad masculina para entrenar los funcionarios de la Contraloría de Bogotá D.C.</t>
  </si>
  <si>
    <t>CAJA COLOMBIANA DE SUBSIDIO FAMILIAR COLSUBSIDIO</t>
  </si>
  <si>
    <t>MARELLY MONTENEGRO BERNAL</t>
  </si>
  <si>
    <t>Contratar la prestación de servicios de un (01) entrenador (a) de natación en su modalidad masculina y femenina para entrenar los funcionarios de la Contraloría de Bogotá D.C.</t>
  </si>
  <si>
    <t>CB-CD-63-2015</t>
  </si>
  <si>
    <t>ASOCIACIÓN MUTUALISTA DE PENSIONADOS DE LA CONTRALORÍA DE SANTAFE DE BOGOTÁ</t>
  </si>
  <si>
    <t>Adquisicion de: a) tres (3) suscripciones por un (1) año de la Revista Dinero para: Despacho Contralor, Direccion de estudios de Economia y Politica Publica y Oficina asesora de Comunicaciones. b) Dos (2) suscripciones por un (1) año de la Revista Semana para: Despacho Contralor y Oficina Asesora de Comunicaciones.</t>
  </si>
  <si>
    <t>CB-SAMC-47-2015</t>
  </si>
  <si>
    <t>CB-PMINC-54-2015</t>
  </si>
  <si>
    <t>CB-PMINC-53-2015</t>
  </si>
  <si>
    <t>CB-PMINC-50-2015</t>
  </si>
  <si>
    <t>GUSTAVO ADOLFO GRANADOS HERNÁNDEZ</t>
  </si>
  <si>
    <t>Prestar los servicios profesionales a la Dirección de Hábitat y Ambiente de la Contraloría de Bogotá, D.C., en desarrollo de los temas relacionados con el proceso auditor que se adelanta desde esta Sectorial, en cumplimiento del PAD 2015.</t>
  </si>
  <si>
    <t>Contratar la prestación de servicios de un (01) instructor (a) de baile con el fin de conformar el Grupo de Danzas de la Contraloría de Bogotá.</t>
  </si>
  <si>
    <t>Contratar los servicios de diseño, diagramación, impresión y distribución de cuatro (4) ediciones trimestrales del periódico institucional "Control Capital" (cada edición con un tiraje de cien mil (100.000) ejemplares de acuerdo a las especificaciones técnicas que se contemplan en los estudios previos y en la ficha técnica.</t>
  </si>
  <si>
    <t>JAVIER ENRIQUE PAIPILLA ARANGO</t>
  </si>
  <si>
    <t>Prestar los servicios de apoyo a la Contraloría de Bogotá, D.C. en aspectos relacionados con la organización y manejo de bienes muebles y fungibles de acuerdo a los establecido en los procesos y procedimientos de recursos físicos de la Entidad.</t>
  </si>
  <si>
    <t>ABEL EDICSON RINCÓN BARRERA</t>
  </si>
  <si>
    <t>Contratar los servicios de un (1) entrenador(a) de fútbol en su modalidad femenina para entrenar las funcionarias de la Contraloría de Bogotá, D.C.</t>
  </si>
  <si>
    <t>CB-CD-61-2015</t>
  </si>
  <si>
    <t>Contratar la prestación de servicios para la ejecución de actividades campestres recreativas con ocasión a la celebración del día del niño, vacaciones recreativas en junio y diciembre y Halloween.</t>
  </si>
  <si>
    <t>ROYAL PARK LTDA</t>
  </si>
  <si>
    <t>Prestación del  servicio de correspondencia ordinaria incluida la recolección, transporte y entrega de externa (urbana, periférica y nacional), de conformidad con las necesidades de cada una de las dependencias de la Contraloría de Bogotá D.C</t>
  </si>
  <si>
    <t>DELIVERY COLOMBIA S.A.S - COLDELIVERY</t>
  </si>
  <si>
    <t> 830141717</t>
  </si>
  <si>
    <t>Contratar la Prestación de servicios para la realización de un (1) programa de cuatro (4) días para los funcionarios pre-pensionados o próximos a su jubilación</t>
  </si>
  <si>
    <t> 860007336</t>
  </si>
  <si>
    <t>Compra de carros transportadores fabricados en acero inoxidable tipo 304 calibre 18, para la manipulación y traslado permanente de líquidos pesados y calientes, para dotar las cafeterías de los diferentes pisos de la Contraloría de Bogotá D.C. según las especificaciones técnicas</t>
  </si>
  <si>
    <t>MOBEL COLOMBIA S.A.S</t>
  </si>
  <si>
    <t>CB-CD-49-2015</t>
  </si>
  <si>
    <t>CB-CM-052-2015</t>
  </si>
  <si>
    <t xml:space="preserve">Contratar el diagnostico, estudio, diseño, implementación y divulgación del Plan Estratégico de Seguridad Vial de la Contraloría de Bogotá, D.C.  </t>
  </si>
  <si>
    <t>FORENSICS PROFESIONALES EN SEGURIDAD VIAL SAS</t>
  </si>
  <si>
    <t>CB-CD-71-2015</t>
  </si>
  <si>
    <t xml:space="preserve">El comodante entrega en comodato los bienes que se indican: a) Bienes Muebles:  sillas y computador, por $2.528.791. b) Bien Inmueble: Oficina No. 2 del segundo piso con un área de 11,50 m2, del inmueble ubicado en la Calle 25B No. 32A-17, con matrícula inmobiliaria No. 50C-16578
</t>
  </si>
  <si>
    <t>Contratar la prestación de servicios de un profesor de canto con el fin de conformar el grupo coral de la CB.</t>
  </si>
  <si>
    <t>CB-CD-76-2015</t>
  </si>
  <si>
    <t>CONTROLES EMPRESARIALES LTDA</t>
  </si>
  <si>
    <t> 800058607</t>
  </si>
  <si>
    <t>CB-CD-79-2015</t>
  </si>
  <si>
    <t>CB-CD-78-2015</t>
  </si>
  <si>
    <t>CB-PMINC-57-2015</t>
  </si>
  <si>
    <t>CB-CD-77-2015</t>
  </si>
  <si>
    <t>Contratar la prestación de servicios de un (1) entrenador (a) de Voleibol en su modalidad mixto, para entrenar los funcionarios de la Contraloría de Bogotá D.C., por dieciséis (16) horas mensuales de acuerdo con la cotización presentada.</t>
  </si>
  <si>
    <t>Contratar la prestación de servicios de un (1) entrenador (a) de baloncesto en su modalidad mixto, para entrenar los funcionarios de la Contraloría de Bogotá D.C., por dieciséis (16) horas mensuales de acuerdo con la cotización presentada.</t>
  </si>
  <si>
    <t>CARLOS ANDRES CORTES BARRIOS</t>
  </si>
  <si>
    <t>FABIO ENRIQUE SIERRA FLOREZ</t>
  </si>
  <si>
    <t>Prestar los servicios de apoyo al proceso de Recursos Físicos en aspectos relacionados con el manejo de herramientas ofimáticas; en los componentes administrativos SAE y SAI del ERP SI CAPITAL en el área de almacén e inventarios.</t>
  </si>
  <si>
    <t>Prestar los servicios profesionales a la Contraloría de Bogotá, D.C., Dirección de Participación Ciudadana y Desarrollo Local en actividades encaminadas a investigar, diagnosticar, y fortalecer el proceso de participación y atención ciudadana de los Comités de Control Social de las localidades.</t>
  </si>
  <si>
    <t>LUZ ENA ROJAS MORA</t>
  </si>
  <si>
    <t>CB-SASI-51-2015</t>
  </si>
  <si>
    <t>INDUSTRIA COLOMBIANA DE CONFECCIONES Y DOTACIONES HS SAS</t>
  </si>
  <si>
    <t>Suministro de aceites, lubricantes, refrigerantes, filtros, filtros sedimentadores para los vehículos de propiedad de la Entidad y de los  que fuera legalmente responsable.</t>
  </si>
  <si>
    <t>ASOCIACIÓN DE FUNCIONARIOS DE LA CONTRALORÍA DE BOGOTÁ, D.C.</t>
  </si>
  <si>
    <t>COMODATO 80-2015</t>
  </si>
  <si>
    <t>COMODATO 81-2015</t>
  </si>
  <si>
    <t>CB-PMINC-72-2015</t>
  </si>
  <si>
    <t>PREINSEG LTDA</t>
  </si>
  <si>
    <t>CB-LP-42-2015</t>
  </si>
  <si>
    <t>Contratar con una Institución de Educación Superior pública o privada, avalada por el Ministerio de Educación la realización de acciones ciudadanas especiales enmarcadas en procesos pedagógicos orientados a la formación en control social, ejecutando los mecanismos de interacción, de control social y las acciones ciudadanas especiales enfocadas a un control fiscal con participación ciudadana, con los bienes y servicios inherentes, necesarios y la medición de satisfacción de los clientes</t>
  </si>
  <si>
    <t>FUNDACION UNIVERSIDAD DE BOGOTÁ JORGE TADEO LOZANO</t>
  </si>
  <si>
    <t>Selección Abreviada Menor cuantía</t>
  </si>
  <si>
    <t>Selección Abreviada Subasta Inversa</t>
  </si>
  <si>
    <t>ÁREAS VERDES LTDA</t>
  </si>
  <si>
    <t>CB-CD-69-2015</t>
  </si>
  <si>
    <t xml:space="preserve">CB-SASI-045-2015
</t>
  </si>
  <si>
    <t>DIRECTOR DE PARTICIPACIÓN CIUDADANA Y DESARROLLO LOCAL</t>
  </si>
  <si>
    <t>GABRIEL ALEJANDRO GUZMÁN USECHE</t>
  </si>
  <si>
    <t>Contratar la prestación del servicio de mantenimiento, diseño, suministro e instalación de material vegetal para la Contraloría de Bogotá D.C.</t>
  </si>
  <si>
    <t>UNION TEMPORAL ZATY DGERAD MG SAS</t>
  </si>
  <si>
    <t>Suministro y canje de bonos personalizados redimibles única y exclusivamente para la dotación de vestido y calzado para las funcionarias y funcionarios de la Contraloría de Bogotá.</t>
  </si>
  <si>
    <t>Suministro y canje de bonos personalizados redimibles única y exclusivamente para la dotación de vestido y calzado para las funcionarias y funcionarios de la Contraloría de Bogotá</t>
  </si>
  <si>
    <t xml:space="preserve">EL COMODANTE, entrega en comodato a la ASOCIACION NACIONAL DE EMPLEADOS DE LAS CONTRALORÍAS DE COLOMBIA -ASCONTRANCOL- un área de 15 M2 ubicada en el segundo piso del inmueble de la Calle 25 B No. 32 A 17 propiedad de la Contraloría de Bogotá D.C., identificado con la matricula inmobiliaria No. 50C-16578; igualmente hace entrega  de equipos de cómputo y elementos de oficina. </t>
  </si>
  <si>
    <t>EL COMODANTE, entrega en comodato a la ASOCIACION DE FUNCIONARIOS DE LA CONTRALORIA DE BOGOTA D.C. -ASFUCONDIS-, un área total de 58,13 M2; que incluye las oficinas 3 y 4 y cuarto eléctrico del inmueble ubicado en la Calle 25 B No. 32 A 17 propiedad de la Contraloría de Bogotá D.C., identificado con la matricula inmobiliaria No. 50C-16578.</t>
  </si>
  <si>
    <t> 830014543</t>
  </si>
  <si>
    <t>Adquirir los servicios para realizar la recarga, revisión, mantenimiento y adquisición de soportes de los extintores de la Contraloría de Bogotá D.C.</t>
  </si>
  <si>
    <t xml:space="preserve">CB-CD-76-2015
</t>
  </si>
  <si>
    <t>CB-CD-86-2015</t>
  </si>
  <si>
    <t>CB-CD-87-2015</t>
  </si>
  <si>
    <t>Prestación del servicio integral de correo certificado, conformado por el servicio de correo certificado urbano, nacional e internacional, correo electrónico certificado y servicio de mensaje de texto (SMS) certificado, para él envió de todas las comunicaciones, pronunciamientos, decisiones judiciales, que se generan por las diferentes dependencias y direcciones de la Contraloría de Bogotá D.C, que requieran ser enviadas por estos medios.</t>
  </si>
  <si>
    <t>SERVICIOS POSTALES NACIONALES S.A.</t>
  </si>
  <si>
    <t>JEFE OFICINA DE CONTROL INTERNO</t>
  </si>
  <si>
    <t>FLOR ANGÉLICA ESPINOSA SÁNCHEZ</t>
  </si>
  <si>
    <t>CB-PMINC-70-2015</t>
  </si>
  <si>
    <t>Contratar la prestación de servicios para la ejecución de la actividad XX Semana de la Seguridad y Salud en el Trabajo de la Contraloría de Bogotá D.C. Trabajos saludables- Bienestar en todo sentido 2015</t>
  </si>
  <si>
    <t>LOGISTICA Y EVENTOS RECREACION SAS</t>
  </si>
  <si>
    <t>CB-PMINC-75-2015</t>
  </si>
  <si>
    <t>Contratar la adquisición de insumos para la impresión de dos ediciones de la revista Bogotá   Económica, un informe de gestión, stikers, separadores de libros, brochure, tacos, afiches, y volantes.</t>
  </si>
  <si>
    <t>SUMINISTROSDEOFICINA.COM</t>
  </si>
  <si>
    <t>CB-PMINC-74-2015</t>
  </si>
  <si>
    <t>Contratar el servicio de suministro e instalación de iluminación tipo LED color Blanco Frio, contemplando las siguientes referencias: Paneles LED 60 x 60 potencia: 48W, y Paneles Circulares LED potencia 18w que serán instaladas en la Contraloría de Bogotá ubicada en el Edificio de la Lotería de Bogotá y en las sedes Desarrollo Local y Participación Ciudadana, Control Interno, Archivo San Cayetano y Escuela de Capacitación según especificaciones técnicas dadas por la Entidad.</t>
  </si>
  <si>
    <t>INTERAMERICANA DE SUMINISTROS</t>
  </si>
  <si>
    <t>Contratar la compra venta de elementos de seguridad industrial, para los funcionarios que desempeñan labores de mantenimiento de instalaciones a nivel general, manejo de archivos, labores de conducción automotriz y mantenimiento de computadores o asistencia de la TICs, según cantidades y especificaciones técnicas dadas por la entidad.</t>
  </si>
  <si>
    <t>DISTRIBUCIONES Y DOTACIONES RAC SAS</t>
  </si>
  <si>
    <t>Prestación de servicios para realizar la actualización, mejoras tecnológicas, puesta en producción, mantenimiento y soporte técnico de los sistemas de información: Sistema de Vigilancia y Control Fiscal - SIVICOF, Sistema de Gestión de Procesos y Documentos-¿ SIGESPRO, instalados en la Contraloría de Bogotá.</t>
  </si>
  <si>
    <t>CB-CD-95-2015</t>
  </si>
  <si>
    <t>CB-SAMC-62-2015</t>
  </si>
  <si>
    <t>Contratar el suministro de pasajes aéreos a nivel nacional e internacional para el desplazamiento de los (as) directivos (as) y/o funcionarios de la Contraloría de Bogotá, D.C., en cumplimiento de las labores propias del Control Fiscal, y/o para participar en eventos de capacitación, formación, actualización y asistencia técnica en temas inherentes al Control Fiscal</t>
  </si>
  <si>
    <t>ESCOBAR OSPINA SAS- VIAJES CALITOUR</t>
  </si>
  <si>
    <t>CB-CD-97-2015</t>
  </si>
  <si>
    <t>MACROPROYECTOS SAS</t>
  </si>
  <si>
    <t xml:space="preserve">Contratar la Prestación de servicios profesionales para realizar el apoyo especializado para el mantenimiento y ajustes de los Módulos de Presupuesto -PREDIS¿ Contabilidad-LIMAY- y Tesorería-OPGET-que conforman el Sistema de Información SI-CAPITAL- de acuerdo con los requerimientos solicitados y priorizados por la Contraloría de Bogotá.  </t>
  </si>
  <si>
    <t>DIANA GISELLE CARO MORENO</t>
  </si>
  <si>
    <t xml:space="preserve">Contratar la Prestación de servicios profesionales para realizar el apoyo especializado para el mantenimiento y ajustes al Módulo de Nomina -PERNO- del Sistema de Información SI-CAPITAL- de acuerdo con los requerimientos solicitados y priorizados por la Contraloría de Bogotá. </t>
  </si>
  <si>
    <t>JAIME ALBERTO VERA ROJAS</t>
  </si>
  <si>
    <t>Prestación de servicios de apoyo a la gestión para realizar la Recolección de los datos físicos, jurídicos y económicos de los predios objeto de verificación del censo inmobiliario en la ciudad de Bogotá, según la muestra asignada por el grupo auditor</t>
  </si>
  <si>
    <t>FABIOLA ROCIO CAÑON VELASQUEZ</t>
  </si>
  <si>
    <t xml:space="preserve">Prestación de servicios de apoyo a la gestión para realizar la Recolección de los datos físicos, jurídicos y económicos de los predios objeto de verificación del censo inmobiliario en la ciudad de Bogotá, según la muestra asignada por el grupo auditor. </t>
  </si>
  <si>
    <t>VICTOR MANUEL RODRIGUEZ RODRIGUEZ</t>
  </si>
  <si>
    <t>Contratar los servicios profesionales de un (1) abogado para que adelante los procesos de responsabilidad fiscal que lleva la Contraloría de Bogotá D.C., con la finalidad de evitar que se presente el fenómeno jurídico de la prescripción, conforme al reparto que le sea asignado.</t>
  </si>
  <si>
    <t>AMAIDA PALACIOS JAIMES</t>
  </si>
  <si>
    <t>Prestación  de  servicios  de  apoyo  en  la  actualización  de inventarios  documentales,  revisión,  verificación  de folios de contenido  y  reposición  de  unidades  de  conservación deterioradas, entre otras, para la implementación del Programa de gestión Documental de la Contraloría de Bogotá D.C</t>
  </si>
  <si>
    <t>Prestar los servicios de apoyo y logística en la gestión que adelanta la Contraloría de Bogotá. D.C., para el desarrollo del Sistema de Gestión de la Seguridad y Salud en el Trabajo/SG-SST y en forma interdisciplinaria con la Subdirección de Bienestar Social.</t>
  </si>
  <si>
    <t>MARGARITA ROSA LINERO QUEVEDO</t>
  </si>
  <si>
    <t>Contratar la prestación de servicios de un profesional en gestión de servicios de salud que brinde asesoría y apoyo al equipo de auditoria de la Contraloría de Bogotá D.C. en el análisis y respuesta de los derechos de petición y AZ que lleguen a esta dirección; así mismo dar solución a las proposiciones que lleguen del concejo de Bogotá y a la construcción del estado actual de la red hospitalaria distrital.</t>
  </si>
  <si>
    <t>MALEIDY ALEXANDRA MARTÍNEZ CHAVES</t>
  </si>
  <si>
    <t>YULY MARIBELL FIGUEREDO DE RONDON</t>
  </si>
  <si>
    <t>LEIDY YADIRA ESCAMILLA TRIANA</t>
  </si>
  <si>
    <t>GLADYS GIOVANNA PERILLA BORDA</t>
  </si>
  <si>
    <t>EDILSO ANTONIO BENITEZ MURCIA</t>
  </si>
  <si>
    <t xml:space="preserve">Prestación de servicios profesionales para brindar capacitación a los funcionarios (as) de la Contraloría de Bogotá D.C., mediante un diplomado de gerencia publica y control fiscal, un curso de actualización en contratación estatal, un seminario de jurisdicción coactiva, un curso en actualización tributaria y un curso sobre el código de procedimiento administrativo y de lo contencioso administrativo. </t>
  </si>
  <si>
    <t>Prestar los servicios de asesoría especializada en la presentación y ejecución de políticas, planes y proyectos orientados al cumplimiento de los objetivos institucionales, desarrollando actividades para el logro de los objetivos de la Subdirección de Análisis Estadísticas e Indicadores, en el diseño, revisión y análisis de la información como insumo para el proceso de vigilancia y control a la gestión fiscal.</t>
  </si>
  <si>
    <t>Contratar la renovación de mil (1.000) licencias de uso  por un (1) año de Microsoft Office 365 Enterprise en el Plan - E1; de conformidad con lo establecido en las características y especificaciones técnicas definidas</t>
  </si>
  <si>
    <t>CB-CD-032-2015</t>
  </si>
  <si>
    <t>CB-PMINC-67-2015</t>
  </si>
  <si>
    <t>DIRECTOR SECTOR HACIENDA</t>
  </si>
  <si>
    <t>DIRECTORA SECTOR SALUD</t>
  </si>
  <si>
    <t>SUBDIRECTORA DE ANÁLISIS, ESTADÍSTICAS E INDICADORES</t>
  </si>
  <si>
    <t>SUBDIRECTORA DE CAPACITACIÓN</t>
  </si>
  <si>
    <t>LUZ INÉS RODRÍGUEZ MENDOZA</t>
  </si>
  <si>
    <t>YAMILE MEDINA MEDINA</t>
  </si>
  <si>
    <t>Apoyar la oficina de Control Interno de la Contraloria de Bogota D.C en la ejecucion del PAEI 2015, desarrollando actividades para el logro de los objetivos de las auditorías, seguimientos y demás actividades propias de la Oficina de Control Interno de acuerdo a Ley 87 de 1993 y el Decreto 1537 de 2001.</t>
  </si>
  <si>
    <t>CARMEN SOFIA PRIETO DUEÑAS</t>
  </si>
  <si>
    <t>BIVIANA DUQUE TORO</t>
  </si>
  <si>
    <t>SORAYA ASTRID MURCIA QUINTERO</t>
  </si>
  <si>
    <t>CARGO</t>
  </si>
  <si>
    <t>ESTADO DEL CONTRATO</t>
  </si>
  <si>
    <t>TERMINADO</t>
  </si>
  <si>
    <t>Compraventa</t>
  </si>
  <si>
    <t>Arrendamiento</t>
  </si>
  <si>
    <t>Consultoría</t>
  </si>
  <si>
    <t>Orden de compra 3215</t>
  </si>
  <si>
    <t>CB-PMINC-88-2015</t>
  </si>
  <si>
    <t>CB-PMINC-90-2015</t>
  </si>
  <si>
    <t>CB-SAMC-92-2015</t>
  </si>
  <si>
    <t>CB-PMINC-108-2015</t>
  </si>
  <si>
    <t>CB-SAMC-93-2015</t>
  </si>
  <si>
    <t>CB-PMINC-110-2015</t>
  </si>
  <si>
    <t>CB-CD-117-2015</t>
  </si>
  <si>
    <t>CB-PMINC-109-2015</t>
  </si>
  <si>
    <t>CB-CD-118-2015</t>
  </si>
  <si>
    <t>CB-PMINC-111-2015</t>
  </si>
  <si>
    <t>CB-PMINC-115-2015</t>
  </si>
  <si>
    <t>CB-SASI-89-2015</t>
  </si>
  <si>
    <t>CB-LP-91-2015</t>
  </si>
  <si>
    <t>CB-SASI-113-2015</t>
  </si>
  <si>
    <t>Contratar los Servicios Integrales de Conectividad requeridos por la Contraloría de Bogotá D.C.</t>
  </si>
  <si>
    <t xml:space="preserve">Contratar la instalación, mantenimiento y recarga de equipos de Desodorizacion y Aromatización para los baños de la Contraloría de Bogotá D.C., y las demás sedes de propiedad de la Entidad, según especificaciones técnicas dadas por la Contraloría de Bogotá D.C. </t>
  </si>
  <si>
    <t>Contratar la preproducción, producción y posproducción de una pieza comunicacional audiovisual institucional de 5 a 10 minutos en video HD, con dos ediciones de la misma pieza.</t>
  </si>
  <si>
    <t>Prestación de servicios para la organización, administración y ejecución de acciones logísticas para la realización de eventos institucionales e interinstitucionales requeridos por la Contraloría de Bogotá D.C.</t>
  </si>
  <si>
    <t>Prestación del servicio de mantenimiento preventivo por garantía, incluyendo el suministro de repuestos y mano de obra para nueve (9) camionetas 4x4 marca Hyundai de propiedad de la Contraloría de Bogotá D.C</t>
  </si>
  <si>
    <t>Contratar la ejecución del plan de medios radial que incluya la producción y emisión de mensajes institucionales, en emisoras radiales locales, conforme a lo señalado en las especificaciones técnicas establecidas por la Contraloría de Bogotá, D.C.”</t>
  </si>
  <si>
    <t>Prestación del Servicio de Lavado para los vehículos de propiedad de la Contraloría de Bogotá D.C., y de los que fuera legalmente responsable.</t>
  </si>
  <si>
    <t>Adquisición de una (1) suscripción por un (1) año del diario: La República, para la Oficina Asesora de Comunicaciones.</t>
  </si>
  <si>
    <t>Adquisición de botiquines y sus respectivos elementos para primeros auxilios básicos e inmediatos, así como, otros artículos médicos para la Contraloría de Bogotá D.C.</t>
  </si>
  <si>
    <t>Adquisición de: Dos (2) suscripciones por un (1) año del diario El Tiempo, y  dos (2) suscripciones por un (1) año del diario Portafolio, para la Oficina Asesora de Comunicaciones y el Despacho del Contralor Auxiliar</t>
  </si>
  <si>
    <t>Contratar la prestación del servicio de diseño,
diagramación, elaboración, impresión e instalación de elementos para la sensibilización e información ambiental</t>
  </si>
  <si>
    <t>Adquisición de equipos de lectura de códigos de barras, impresora térmica y adhesivos tipo VOID de conformidad con las especificaciones técnicas descritas en las fichas técnicas adjuntas al presente documento.</t>
  </si>
  <si>
    <t>Compra e instalación de equipos tecnológicos y cableado estructurado (voz, datos, energía eléctrica regulada y normal) para sede externa de propiedad de la Contraloría de Bogotá</t>
  </si>
  <si>
    <t>Contratar los seguros que amparen los intereses patrimoniales actuales y futuros, así como los bienes de propiedad de la Contraloría de Bogotá, que estén bajo su responsabilidad y custodia y aquellos que sean adquiridos para desarrollar las funciones inherentes a su actividad.</t>
  </si>
  <si>
    <t>Contratar el servicio de transporte terrestre a fin de trasladar los servidores públicos de la Contraloría de Bogotá D,C. al municipio de Paipa (Boyacá) y movilizarlos dentro del municipio con el fin de que asistan a las diferentes actividades programadas en el marco de la XXIX Olimpiadas Internas de Integración Cultural 2015.</t>
  </si>
  <si>
    <t>Selección Abreviada por Acuerdo Marco de Precios</t>
  </si>
  <si>
    <t>Seguro</t>
  </si>
  <si>
    <t>VIDA FRESH LTDA</t>
  </si>
  <si>
    <t>FRANCISCO ALBERTO PABON ARIZA</t>
  </si>
  <si>
    <t>SOCIEDAD HOTELERA TEQUENDAMA S.A</t>
  </si>
  <si>
    <t>FREIMANAUTOS S.A</t>
  </si>
  <si>
    <t>CENTURY MEDIA S.A.S</t>
  </si>
  <si>
    <t>COOPERATIVA MULTIACTIVA DE TRANSPORTADORES DE COLOMBIA LTDA - COOMTRANSCOL LTDA</t>
  </si>
  <si>
    <t>COMERCIALIZADORA ODONTOLOGICA NEW STETIC SA</t>
  </si>
  <si>
    <t>M + LTDA</t>
  </si>
  <si>
    <t>H&amp;C SOLUCIONES INFORMÁTICAS DE COLOMBIA SAS</t>
  </si>
  <si>
    <t>BIG SOLUTIONS ENGINEERING SAS</t>
  </si>
  <si>
    <t>AXA COLPATRIA SEGUROS SA</t>
  </si>
  <si>
    <t>UNION TEMPORAL VIACOLTUR</t>
  </si>
  <si>
    <t>Prestación de servicios</t>
  </si>
  <si>
    <t>Honorarios Entidad</t>
  </si>
  <si>
    <t>Terminación anticipada por mutuo acuerdo, debido a razones personales del contratista. Se liberó el saldo por $32.200.000.  Duración: 70 días.</t>
  </si>
  <si>
    <t>Impresos y publicaciones</t>
  </si>
  <si>
    <t>EN EJECUCIÓN</t>
  </si>
  <si>
    <t>Salud Ocupacional</t>
  </si>
  <si>
    <t>cb-cd-005-2015</t>
  </si>
  <si>
    <t>Fortalecimiento de la Capacidad Institucional para un Control Fiscal Efectivo y Transparente</t>
  </si>
  <si>
    <t>Arrendamientos</t>
  </si>
  <si>
    <t>Terminación anticipada por mutuo acuerdo, debido a razones personales del contratista. Se liberó el saldo por $15.000.000.  Duración: 57 días.</t>
  </si>
  <si>
    <t>ROQUE LUIS CONRADO IMITOLA</t>
  </si>
  <si>
    <t>AUDITOR FISCAL ANTE LA CONTRALORÍA DE BOGOTÁ</t>
  </si>
  <si>
    <t>Empresa de Telecomunicaciones de Bogotá - ETB S.A. ESP</t>
  </si>
  <si>
    <t>Honorarios entidad</t>
  </si>
  <si>
    <t>Bienestar e incentivos</t>
  </si>
  <si>
    <t>cb-pminc-031-15</t>
  </si>
  <si>
    <t>Adquisición de una (1) Suscripción, del diario LA REPUBLICA, por un  (1) año para la Auditoría Fiscal ante la Contraloría de Bogotá D.C.</t>
  </si>
  <si>
    <t>Mantenimiento entidad</t>
  </si>
  <si>
    <t>AF-CD-23-2015</t>
  </si>
  <si>
    <t>Adquisición de una (1) Suscripción del diario EL ESPECTADOR  por un  (1) año para la Auditoría Fiscal ante la Contraloría de Bogotá D.C.</t>
  </si>
  <si>
    <t>COMUNICAN S.A- EL ESPECTADOR</t>
  </si>
  <si>
    <t>Remuneración Servicios Técnicos</t>
  </si>
  <si>
    <t xml:space="preserve">Suministro </t>
  </si>
  <si>
    <t>Combustibles lubricantes y llantas</t>
  </si>
  <si>
    <t>Terminación anticipada por mutuo acuerdo, debido a razones personales del contratista. Se liberó el saldo por $13.500.000.  Duración: 45 días.</t>
  </si>
  <si>
    <t>CB-CD-68-2015
COMODATO</t>
  </si>
  <si>
    <t>Comodato</t>
  </si>
  <si>
    <t>NO APLICA
COMODATO</t>
  </si>
  <si>
    <t>Control Social a la Gestión Pública</t>
  </si>
  <si>
    <t>Gastos de transporte y comunicación</t>
  </si>
  <si>
    <t>Remuneración servicios Técnicos</t>
  </si>
  <si>
    <t>AF-PMINC-55-2015</t>
  </si>
  <si>
    <t>Contratar la fabricación e instalación de una biblioteca y nichos, según especificaciones técnicas, para la oficina de la Auditoría Fiscal ante la Contraloría de Bogotá D.C</t>
  </si>
  <si>
    <t>Mantenimiento Entidad</t>
  </si>
  <si>
    <t>TERMINADO
REQUIERE LIQUIDACIÓN</t>
  </si>
  <si>
    <t>Bienestar e Incentivos</t>
  </si>
  <si>
    <t>Dotación</t>
  </si>
  <si>
    <t>AF-PMINC-65-2015</t>
  </si>
  <si>
    <t>Contratar los servicios de alojamiento, soporte técnico y capacitación técnica en herramientas diseño Open Source (JOOMLA), para el portal Web de la Auditoría Fiscal ante la Contraloría de Bogotá, D.C. (www.auditoriafiscal.gov.co).</t>
  </si>
  <si>
    <t>GOPHER GROUP SAS</t>
  </si>
  <si>
    <t> 900425485</t>
  </si>
  <si>
    <t>Gastos de Computador</t>
  </si>
  <si>
    <t>AF-PMINC-60-2015</t>
  </si>
  <si>
    <t>Contratar la divulgación y distribución mensual de información de la Auditoria Fiscal ante la Contraloría de Bogotá; de conformidad con las especificaciones técnicas requeridas</t>
  </si>
  <si>
    <t>RODOLFO CARRILLO QUINTERO</t>
  </si>
  <si>
    <t>Información</t>
  </si>
  <si>
    <t>ASOCIACION NACIONAL DE EMPLEADOS DE LAS CONTRALORÍAS DE COLOMBIA -ASCONTRACOL-</t>
  </si>
  <si>
    <t>Gastos de Transporte y comunicación</t>
  </si>
  <si>
    <t>30 días hábiles</t>
  </si>
  <si>
    <t>20 días hábiles</t>
  </si>
  <si>
    <t>Viáticos y gastos de viaje</t>
  </si>
  <si>
    <t>UNIVERSIDAD COLEGIO MAYOR DE NUESTRA SEÑORA DEL ROSARIO</t>
  </si>
  <si>
    <t>Capacitacion Interna</t>
  </si>
  <si>
    <t>AF-PMINC-85-2015</t>
  </si>
  <si>
    <t xml:space="preserve">Suministro de combustible (Gasolina y/o A.C.P.M.), para el automotor asignado a la Auditoria Fiscal ante la Contraloría de Bogotá D.C </t>
  </si>
  <si>
    <t>ESTACION TEXACO 16</t>
  </si>
  <si>
    <t>CB-CD-98-2015</t>
  </si>
  <si>
    <t>CB-CD-99-2015</t>
  </si>
  <si>
    <t>CB-CD-100-2015</t>
  </si>
  <si>
    <t>Terminación anticipada por mutuo acuerdo, debido a razones personales del contratista. Se liberó el saldo por $30.000.000.  Duración: 70 días.</t>
  </si>
  <si>
    <t>CB-CD-101-2015</t>
  </si>
  <si>
    <t>CB-CD-102-2015</t>
  </si>
  <si>
    <t>CB-CD-104-2015</t>
  </si>
  <si>
    <t>CB-CD-105-2015</t>
  </si>
  <si>
    <t>CB-CD-106-2015</t>
  </si>
  <si>
    <t>CB-CD-103-2015</t>
  </si>
  <si>
    <t>CB-CD-107-2015</t>
  </si>
  <si>
    <t>Contratar la prestación de servicios de un profesional que brinde apoyo al equipo de auditoría de la Contraloría de Bogotá D.C. en la construcción del estado actual de la red hospitalaria distrital.</t>
  </si>
  <si>
    <t>TERMINADO REQUIERE LIQUIDACIÓN</t>
  </si>
  <si>
    <t>Seguros Entidad</t>
  </si>
  <si>
    <t>CB-CD-119-2015</t>
  </si>
  <si>
    <t>Adquisición de tres (3) suscripciones por un (1) año del diario: EL ESPECTADOR, para la Oficina Asesora de Comunicaciones, Despacho del Contralor y Despacho Contralor Auxiliar.</t>
  </si>
  <si>
    <t>CB-SASI-114-2015</t>
  </si>
  <si>
    <t>Prestación del servicio de mantenimiento preventivo y correctivo integral, con el suministro de repuestos, para los vehículos de propiedad de la Contraloría de Bogotá D.C., y por los que llegare a ser legalmente responsable, al servicio de la entidad, de conformidad con lo establecido en las características y especificaciones técnicas definidas en los estudios previos, las fichas técnicas, los pliegos de condiciones, la propuesta técnica y la propuesta económica presentada por el Contratista, documentos que hacen parte integral del contrato.</t>
  </si>
  <si>
    <t xml:space="preserve">PINTUTAX S.A.
</t>
  </si>
  <si>
    <t>Mantenimiento Entidad
Impuestos, Tasas y Contribuciones</t>
  </si>
  <si>
    <t>CB-PMINC-123-2015</t>
  </si>
  <si>
    <t>Contratar la realización de exámenes de medicina preventiva para los servidores públicos de la Contraloría de Bogotá D.C., de conformidad con las especificaciones técnicas.</t>
  </si>
  <si>
    <t>SALUD Y DIAGNOSTICO DIAMEDICAL LTDA</t>
  </si>
  <si>
    <t>FECHA DE TERMINACIÓN
(Depende del acta de inicio)</t>
  </si>
  <si>
    <t>PRÓRROGAS
(días)</t>
  </si>
  <si>
    <t>NUEVA
FECHA DE TERMINACIÓN</t>
  </si>
  <si>
    <t>ADICIÓNES 
($)</t>
  </si>
  <si>
    <t>VALOR FINAL
DEL CONTRATO
$</t>
  </si>
  <si>
    <t>RUBRO PRESUPUESTAL</t>
  </si>
  <si>
    <t>CB-CD-003-2015</t>
  </si>
  <si>
    <t>02-03-2015</t>
  </si>
  <si>
    <t>Impresos y Publicaciones</t>
  </si>
  <si>
    <t>10 días hábiles</t>
  </si>
  <si>
    <t>Capacitación Interna</t>
  </si>
  <si>
    <t>Materiales y Suministros</t>
  </si>
  <si>
    <t>INSTITUCIONAL STAR SERVICES LTDA</t>
  </si>
  <si>
    <t>Materiales y suministros</t>
  </si>
  <si>
    <t>JORGE ALBERTO BETANCOURT HENAO</t>
  </si>
  <si>
    <t>CAJA COLOMBIANA DE SUBSIDIO FAMILIAR- COLSUBSIDIO</t>
  </si>
  <si>
    <t>NELCY GRACIELA GUTIERREZ RODRIGUEZ</t>
  </si>
  <si>
    <t>67.595.787
31.699.807</t>
  </si>
  <si>
    <t>FECHA DE TERMINACIÓN</t>
  </si>
  <si>
    <t>CB-PMINC-124-2015</t>
  </si>
  <si>
    <t>Realizar la compra de 42 escudos de solapa alusivos a la antigüedad institucional, 9 placas alusivas a 35 y 40 años de antigüedad conforme a lo establecido en las especificaciones técnicas requeridas y 37 Porta esferos de reconocimiento al brigadista</t>
  </si>
  <si>
    <t>AMERICANA DE TROFEOS CIA LTDA</t>
  </si>
  <si>
    <t>CB-SAMC-120-2015</t>
  </si>
  <si>
    <t>Compra venta de bonos o tarjetas para el programa de estímulos e incentivos de los (as) Servidores (as) Públicos (as) de la Contraloría de Bogotá D.C., cada uno de los anteriores de acuerdo a las especificaciones contenidas en el estudio.</t>
  </si>
  <si>
    <t>RELACIÓN DE CONTRATACIÓN 2015
UNIDAD EJECUTORA 01</t>
  </si>
  <si>
    <t>CB-SAMC-122-2015</t>
  </si>
  <si>
    <t>CB-CD-129-2015</t>
  </si>
  <si>
    <t>CB-PMINC-126-2015</t>
  </si>
  <si>
    <t>Contratar el desarrollo de cuatro (4) jornadas de intervención en clima organizacional con la finalidad de fortalecer el ambiente laboral y la gestión institucional en los funcionarios de la Contraloría de Bogotá D.C.</t>
  </si>
  <si>
    <t>Contratar los servicios profesionales de un (1) abogado con conocimientos especializados en derecho del trabajo,  procedimieniento laboral y derecho colectivo del trabajo para apoyar la gestión de la Oficina Asesora Jurídica en las materias propias de las funciones de ésta, así como en aquellas relacionadas con la Convocatoria No. 287 de 2013, asesorar al Contralor de Bogotá,D.C. en la sustanciación de los proyectos de decisión de alto impacto que deba adoptar, a las dependencias de la entidad en el conocimiento, trámite y emisión de conceptos de trascendencia institucional y para que ejerza la representación judicial y extrajudicial de la Contraloría de Bogotá, D.C.</t>
  </si>
  <si>
    <t>Prestación del servicio empaque, embalaje, traslado y entrega de los bienes muebles, que conforman la dotación para el funcionamiento de la bodega de San Cayetano y la Subdirección de Capacitación y Cooperación Técnica, en sitio de origen y destino de acuerdo con los requerimientos</t>
  </si>
  <si>
    <t>ESCUELA DE CAPACITACIÓN LABORAL SOCIEDAD LTDA- ESCALA Y CIA LTDA</t>
  </si>
  <si>
    <t>IVAN ERNESTO CARDONA RESTREPO</t>
  </si>
  <si>
    <t>TRANSPORTE LOGISTICA Y MUDANZAS EL NOGAL SAS</t>
  </si>
  <si>
    <t>CD44-2015</t>
  </si>
  <si>
    <t>60
30</t>
  </si>
  <si>
    <t>24/10/2015
24-11-2015</t>
  </si>
  <si>
    <t>14000000
7000000</t>
  </si>
  <si>
    <t>30
60</t>
  </si>
  <si>
    <t>28/10/2015
28-12-2015</t>
  </si>
  <si>
    <t>5000000
10000000</t>
  </si>
  <si>
    <t>Terminación anticipada por mutuo acuerdo, debido a razones de salud del contratista. Se liberó el saldo por $12.000.000.  Duración: 120 días.</t>
  </si>
  <si>
    <t>TIPO DE PERSONA</t>
  </si>
  <si>
    <t>JURÍDICA</t>
  </si>
  <si>
    <t>NATURAL</t>
  </si>
  <si>
    <t>No. REGISTRO PRESUPUESTAL</t>
  </si>
  <si>
    <t>NATURAL CON ESTABLECIMIENTO DE COMERCIO</t>
  </si>
  <si>
    <t>Realizar un proceso de capacitación y formación a los funcionarios (as) de la Auditoría Fiscal ante la Contraloría de Bogotá, D.C. en temas de Fortalecimiento de las Competencias del Auditor, Control Fiscal, TICs, Gestión Pública, Evaluación a la Gestión Pública, Financieros, Contables y de Presupuesto</t>
  </si>
  <si>
    <t>Universidad Católica de Colombia</t>
  </si>
  <si>
    <t>AF-CB-PMINC-125-2015</t>
  </si>
  <si>
    <t>CB-CD-135-2015</t>
  </si>
  <si>
    <t>CB-CD-140-2015</t>
  </si>
  <si>
    <t>CB-CD-141-2015</t>
  </si>
  <si>
    <t>CB-CD-131-2015</t>
  </si>
  <si>
    <t>Contratar en arrendamiento una Bodega que cumpla con las especificaciones técnicas requeridas por la entidad por el traslado temporal de la sede de Archivo Central y Almacén, durante el tiempo de ejecución de obras civiles en la sede de San Cayetano de la Contraloría De Bogotá</t>
  </si>
  <si>
    <t xml:space="preserve">Contratar la Adquisición de: a) dos (2) suscripciones por un (1) año del diario  El Tiempo,  b) una (1) suscripción por un (1) año del diario Portafolio. </t>
  </si>
  <si>
    <t>Contratar la prestación de servicios profesionales de un (1) abogado con conocimientos especializados en derecho ambiental, para apoyar a la Entidad en la presentación y ejecución de políticas, planes, proyectos y actividades orientadas al cumplimiento de los objetivos institucionales del Plan Institucional de Gestión Ambiental - PIGA.</t>
  </si>
  <si>
    <t>Prestación de servicios profesionales para apoyar a la  Subdirección de Servicios Generales, en el seguimiento y control de la supervisión a la interventoría y a la ejecución de obras y consultorías en las diferentes sedes Contraloría de Bogotá.</t>
  </si>
  <si>
    <t>MARÍA CATALINA SÁENZ HIGUERA</t>
  </si>
  <si>
    <t>CB-PMINC-133-2015</t>
  </si>
  <si>
    <t>CB-SAMC-128-2015</t>
  </si>
  <si>
    <t>Adquisición de Licenciamiento de Software Especializado</t>
  </si>
  <si>
    <t>OFICOMCO SAS</t>
  </si>
  <si>
    <t>Contratar la prestación de servicios para la ejecución de la actividad de Cierre de Gestión de la Contraloría de Bogotá D.C. del año en curso.</t>
  </si>
  <si>
    <t>Suscrito/Legalizado</t>
  </si>
  <si>
    <t> 900668336</t>
  </si>
  <si>
    <t>TERMINACIÓN ANTICIPADA</t>
  </si>
  <si>
    <t>Suspensión temporal desde el 04-11-2015 por 10 días hábiles hasta el 18-11-2015.</t>
  </si>
  <si>
    <t>60
Suspensión temporal desde el 04-11-2015 por 10 días hábiles hasta el 18-11-2015.
Reinicio desde el 19-11-2015 por 10 días hábiles, hasta el 02-12-2015</t>
  </si>
  <si>
    <t>08/11/2015
02-12-2015</t>
  </si>
  <si>
    <t>WILLIAM VALENCIA RODRIGUEZ</t>
  </si>
  <si>
    <t>SERVICIOS Y DISEÑOS MECATRÓNICOS SAS</t>
  </si>
  <si>
    <t>CB-CD-151-2015</t>
  </si>
  <si>
    <t>CB-CD-152-2015</t>
  </si>
  <si>
    <t>CB-PMINC-134-2015</t>
  </si>
  <si>
    <t>Apoyar a la Dirección Sector Movilidad de la Contraloría de Bogotá D. C. en el desarrollo de la Auditoria de desempeño ante la SDM, en lo referente a la evaluación contractual del SIT, ejecutando actividades propias de la auditoria y emitiendo conceptos jurídicos, con el propósito de alcanzar el logro de los objetivos propuestos</t>
  </si>
  <si>
    <t xml:space="preserve">Compra e instalación de purificadores de agua y filtros para la Controlaría de Bogotá, D.C. y sus diferentes sedes. </t>
  </si>
  <si>
    <t>DIRECTOR SECTOR MOVILIDAD</t>
  </si>
  <si>
    <t>FABIO ANDRÉS POLANIA ZENNER</t>
  </si>
  <si>
    <t>DIRECTORA SECTOR SERVICIOS PÚBLICOS</t>
  </si>
  <si>
    <t>DIRECTORA SECTOR HÁBITAT Y AMBIENTE</t>
  </si>
  <si>
    <t>JOHANNA CEPEDA AMARÍS</t>
  </si>
  <si>
    <t>CB-SASI-130-2015</t>
  </si>
  <si>
    <t>CB-PMINC-137-2015</t>
  </si>
  <si>
    <t>CB-PMINC-144-2015</t>
  </si>
  <si>
    <t>CB-SASI-132-2015</t>
  </si>
  <si>
    <t>CB-PMINC-145-2015</t>
  </si>
  <si>
    <t>CB-PMINIC--142-2015</t>
  </si>
  <si>
    <t>CB-SASI116-2015</t>
  </si>
  <si>
    <t>CB-PMINC-155-2015</t>
  </si>
  <si>
    <t>CB-PMINC-150-2015</t>
  </si>
  <si>
    <t>CB-PMINC-149-2015</t>
  </si>
  <si>
    <t>CB-SASIi-138-2015</t>
  </si>
  <si>
    <t>Contratar la Adquisición de tableros o Pantallas interactivos, sistema de sonido ambiental y video proyectores para las salas de Capacitación y Salón de Contralores - piso 9°- y Sede de la Dirección de Participación Ciudadana de la Contraloría de Bogotá de conformidad con lo establecido en las características y especificaciones técnicas definidas en los estudios previos, las fichas técnicas, el pliego de condiciones, la propuesta técnica y la propuesta económica presentada por el Contratista, documentos que hacen parte integral del contrato</t>
  </si>
  <si>
    <t>Compra de equipos para la implementación del Plan de Emergencias y Seguridad de la Contraloría de Bogotá, D.C.</t>
  </si>
  <si>
    <t>Compra de elementos de protección personal para los conductores de la Entidad; de acuerdo a las características técnicas definidas</t>
  </si>
  <si>
    <t>Suministro de elementos y bienes de aseo y cafetería para las diferentes dependencias de la Contraloría de Bogotá D.C., de conformidad con las especificaciones técnicas.</t>
  </si>
  <si>
    <t>COMPRA E INSTALACION DE UN (1) AIRE ACONDICIONADO CON TODOS SUS ELEMENTOS Y ACCESORIOS Y UN (1) TABLERO DE CONTROL ELECTRICO; TAMBIEN CONTRATAR EL MANTENIMIENTO CORRECTIVO A UN (1) AIRE ACONDICIONADO MARCA TRANE Y EFECTUAR UN PLAN DE MANTENIMIENTO PREVENTIVO DURANTE UN (1) AÑO A AMBAS UNIDADES; TODO LO ANTERIORMENTE MENCIONADO DEBERA REALIZARSE SEGUN ESPECIFICACIONES TECNICAS DEFINIDAS POR LA ENTIDAD Y CONTENIDAS EN LA PROPUESTA.</t>
  </si>
  <si>
    <t>Compraventa e instalación de mobiliario para las sedes de la Contraloría de Bogotá, D.C.</t>
  </si>
  <si>
    <t>Contratar la adquisición de elementos de papelería, útiles de oficina e insumos para computador y fotocopiadora, necesarios para el normal funcionamiento de la Auditoria Fiscal ante la Contraloría de Bogotá D.C., de conformidad con las especificaciones técnicas descritas en las fichas adjuntas al presente documento.</t>
  </si>
  <si>
    <t>CB-CD-156-2015</t>
  </si>
  <si>
    <t>AF-PMINC-154-2015</t>
  </si>
  <si>
    <t>Diseño, diagramación e impresión de almanaques deescritorio del año 2016, relacionados con el Plan
Institucional de Gestión Ambiental – PIGA de la Contraloría de Bogotá D.C</t>
  </si>
  <si>
    <t>Contratar en arrendamiento una Bodega que cumpla con las especificaciones técnicas requeridas por la entidad por el traslado temporal de la sede de Archivo Central y Almacén, durante el tiempo de ejecución de obras civiles en la sede de San Cayetano de la Contraloría de Bogotá.</t>
  </si>
  <si>
    <t>Contratar la prestación del servicio para la ilustración, diseño, diagramación, corrección de estilo e impresión de ejemplares de un libro que reúna los cuentos que participaron en el II Concurso de Cuento Interno sobre Temáticas Ambientales de la Entidad, así como información del PIGA.</t>
  </si>
  <si>
    <t>Suministro de unidades para el almacenamiento y manipulación de los documentos de gestión documental del archivo central de la Contraloría de Bogotá Distrito Capital, conforme a las especificaciones técnicas exigidas por el Archivo de Bogotá.</t>
  </si>
  <si>
    <t>Contratar la adquisición de insumos para la impresión de los ejemplares del libro de gestión del cuatrienio de la Contraloría de Bogotá, denominado "Contraloría de Bogotá, D.C., cuatro años de Gestión Efetiva y Transparente".</t>
  </si>
  <si>
    <t>Adquisición de Impresoras Industriales de Etiquetas y Códigos de Barras e insumos, para generación de etiquetas de radicación de correspondencia para la Contraloría de Bogotá.</t>
  </si>
  <si>
    <t>UNION TEMPORAL CONTRALORIA 130-2015</t>
  </si>
  <si>
    <t>PROFESIONALES EN SEGURIDAD PROSEGURIDAD S.A.S.</t>
  </si>
  <si>
    <t>LABORUM FASHION LTDA</t>
  </si>
  <si>
    <t>SOLOASEO DISTRIBUCIONES SAS</t>
  </si>
  <si>
    <t>AIRECO SAS</t>
  </si>
  <si>
    <t>M+LTDA</t>
  </si>
  <si>
    <t>Oficinas y Modulares SAS</t>
  </si>
  <si>
    <t>APC SOLUCIONES EMPRESARIALES SAS</t>
  </si>
  <si>
    <t>PAPELERÍA LOS ANDES LTDA</t>
  </si>
  <si>
    <t>NEXCOMPUTER S.A</t>
  </si>
  <si>
    <t> 816006036</t>
  </si>
  <si>
    <t>Compra de equipo</t>
  </si>
  <si>
    <t>558, 578</t>
  </si>
  <si>
    <t>479, 596</t>
  </si>
  <si>
    <t>FECHA SUSPENSIÓN: 11-12-2015
FECHA DE REINICIACIÓN: 11-02-2016 TERMINACIÓN  25-03-2016</t>
  </si>
  <si>
    <t>FECHA SUSPENSIÓN: 11-12-2015
FECHA DE REINICIACIÓN: 11-02-2016 TERMINACIÓN 27-03-2016</t>
  </si>
  <si>
    <t>FECHA SUSPENSIÓN: 30-11-2015
FECHA DE REINICIACIÓN: 30-01-2016 TERMINACIÓN 20-03-2016</t>
  </si>
  <si>
    <t>227 de 2015, 16 de 2016</t>
  </si>
  <si>
    <t>208 DE 2015, 14 DE 2016</t>
  </si>
  <si>
    <t>245 DE 2015, 7 DE 2016</t>
  </si>
  <si>
    <t>226 DE 2015, 15 DE 2016</t>
  </si>
  <si>
    <t>FECHA DE ADICIÓN O PRÓRROGA</t>
  </si>
  <si>
    <t>FECHA DE LIQUIDACIÓN</t>
  </si>
  <si>
    <t>NO REQUIERE</t>
  </si>
  <si>
    <t>EN TÉRMINO</t>
  </si>
  <si>
    <t>TOTAL</t>
  </si>
  <si>
    <t>COLOMBIA</t>
  </si>
  <si>
    <t>Cesar</t>
  </si>
  <si>
    <t>Chiriguaná</t>
  </si>
  <si>
    <t>Abogado, especialista en Derecho Procesal, Administrativo, Constitucional y Disciplinario</t>
  </si>
  <si>
    <t>Prestación de servicios como  abogado con conocimientos especializados en acciones constitucionales.</t>
  </si>
  <si>
    <t>OFICINA ASESORA JURÍDICA</t>
  </si>
  <si>
    <t>alvarotorres19@yahoo.com</t>
  </si>
  <si>
    <t>Colombia</t>
  </si>
  <si>
    <t>Cundinamarca</t>
  </si>
  <si>
    <t>Bogotá</t>
  </si>
  <si>
    <t>Médico con especialización en gerencia administrativa de salud y salud ocupacional</t>
  </si>
  <si>
    <t>Servicios en medicina laboral para el desarrollo del Sistema de Gestión de la Seguridad y Salud en el Trabajo.</t>
  </si>
  <si>
    <t>SUBDIRECCIÓN DE BIENESTAR SOCIAL</t>
  </si>
  <si>
    <t>saludocupacional94@hotmail.com</t>
  </si>
  <si>
    <t>Tolima</t>
  </si>
  <si>
    <t>Ibagué</t>
  </si>
  <si>
    <t>Comunicadora Social y técnica profesional en comunicaciones y relaciones públicas</t>
  </si>
  <si>
    <t>Implementación  de estrategias de comunicación externa para el posicionamiento y fortalecimiento de la imagen de la entidad.</t>
  </si>
  <si>
    <t>greacev@yahoo.com</t>
  </si>
  <si>
    <t>Estudiante Universitario 9o. semestre Administración de Empresas.</t>
  </si>
  <si>
    <t>Apoyo al Grupo de Gestión Documental, coordinando actividades operativas desarrolladas por los auxiliares y técnicos en archivística.</t>
  </si>
  <si>
    <t>SUBDIRECCIÓN DE SERVICIOS GENERALES</t>
  </si>
  <si>
    <t>bcastaneda58@hotmail.com</t>
  </si>
  <si>
    <t>Historiador</t>
  </si>
  <si>
    <t>Apoyar al grupo de Gestión documental en la valoracion de la información del acervo documental para la elaboracion de los instrumentos archivisticos.</t>
  </si>
  <si>
    <t>itsumiko@gmail.com</t>
  </si>
  <si>
    <t>La Guajira</t>
  </si>
  <si>
    <t>Uribia</t>
  </si>
  <si>
    <t>Ciencia de la Información</t>
  </si>
  <si>
    <t>Apoyo técnico al equipo de Gestión Documental en la implementación del Programa de Gestión Documental.</t>
  </si>
  <si>
    <t>epinayup@hotmail.com</t>
  </si>
  <si>
    <t>Estudiante Ingeniería Industrial 7o. Semestre</t>
  </si>
  <si>
    <t>NO</t>
  </si>
  <si>
    <t>Apoyo en la actualización de inventarios documentales, para la implementación del Programa de gestión Documental.</t>
  </si>
  <si>
    <t>nepomc@hotmail.com</t>
  </si>
  <si>
    <t>Abogado con especialización en Derecho Penal</t>
  </si>
  <si>
    <t>Apoyar al grupo de Gestión Documental con conceptos jurídicos que permitan la valoración de la información producida y recibida por la entidad, para la conservación y disposición final del patrimonio documental.</t>
  </si>
  <si>
    <t>cesargespinosa@gmail.com</t>
  </si>
  <si>
    <t>Estudidante Auxiliar de infermería 3 semestres</t>
  </si>
  <si>
    <t>totisforero@hotmail.com</t>
  </si>
  <si>
    <t>Bachiller con conocimientos de ofimática</t>
  </si>
  <si>
    <t>familigina21@hotmail.com</t>
  </si>
  <si>
    <t>Técnico Auxiliar de Enfermería</t>
  </si>
  <si>
    <t>chauca1@live.com</t>
  </si>
  <si>
    <t>Tocaima</t>
  </si>
  <si>
    <t>Abogado con especialización en Derecho Administrativo</t>
  </si>
  <si>
    <t>Apoyar las actuaciones de los procesos de Responsabilidad Fiscal, para evitar que se presente el fenómeno jurídico de la prescripción.</t>
  </si>
  <si>
    <t>SUBDIRECCIÓN DE RESPONSABILIDAD FISCAL</t>
  </si>
  <si>
    <t>ciceron.82@hotmail.com</t>
  </si>
  <si>
    <t>Ubaté</t>
  </si>
  <si>
    <t>alexandragomez27@hotmail.com</t>
  </si>
  <si>
    <t>Boyacá</t>
  </si>
  <si>
    <t>Puerto Boyacá</t>
  </si>
  <si>
    <t>juliangarciaabogados@gmail.com</t>
  </si>
  <si>
    <t>Abogado con especialización Dercho Tributario y Aduanero</t>
  </si>
  <si>
    <t>duglasballesteros@gmail.com</t>
  </si>
  <si>
    <t>Caldas</t>
  </si>
  <si>
    <t>Manizales</t>
  </si>
  <si>
    <t>Ingeniero Civil con especialización en Alta Gerencia</t>
  </si>
  <si>
    <t>Apoyar a la Subdirección de Servicios Generales, en el seguimiento y control de la supervisión a la interventoría de la ejecución de obras adelantadas por la entidad.</t>
  </si>
  <si>
    <t>normafg@gmail.com</t>
  </si>
  <si>
    <t>Valle</t>
  </si>
  <si>
    <t>Cali</t>
  </si>
  <si>
    <t>Abogado con especialización en Derecho Público</t>
  </si>
  <si>
    <t xml:space="preserve"> juribetorres@yahoo.com</t>
  </si>
  <si>
    <t>Comunicador social y periodista con master en periodismo multimedia profesional</t>
  </si>
  <si>
    <t>Apoyar la estrategia digital de comunicaciones en el ámbito de las tecnologías de la información.</t>
  </si>
  <si>
    <t>Oficina Asesora de Comunicaciones</t>
  </si>
  <si>
    <t>willkrac@gmail.com</t>
  </si>
  <si>
    <t>Meta</t>
  </si>
  <si>
    <t>Villavicencio</t>
  </si>
  <si>
    <t>Estudiante de Administración  Deportiva 9o. Semestre.</t>
  </si>
  <si>
    <t>afprpipe@hotmail.com</t>
  </si>
  <si>
    <t>Risaralda</t>
  </si>
  <si>
    <t>Pereira</t>
  </si>
  <si>
    <t>Abogado con especialización en Derecho Contractual</t>
  </si>
  <si>
    <t>maria.alejandra.lozano@gmail.com</t>
  </si>
  <si>
    <t>Estudiante de Historia 5 semestres</t>
  </si>
  <si>
    <t>alejandria7373@hotmail.com</t>
  </si>
  <si>
    <t>San Juan de Río Seco</t>
  </si>
  <si>
    <t>hilmabarragan@gmail.com</t>
  </si>
  <si>
    <t>Ingeniero Civil con estudios en Tecnología se Centrales térmicas nucleares, regulación de Servicios públicos domiciliarios</t>
  </si>
  <si>
    <t>Asesoría y asistencia técnica en aspectos relacionados con la prestación de los servicios de aseo, en especial las actividades que realiza a la UAESP.</t>
  </si>
  <si>
    <t>DIRECCIÓN SERVICIOS PÚBLICOS</t>
  </si>
  <si>
    <t>jasandg@hotmail.com</t>
  </si>
  <si>
    <t xml:space="preserve">Profesional en Cienas de Deporte y Educación Física y Especialización en curso de entrenadores nivel 1 y curso de disertantes nivel 1 </t>
  </si>
  <si>
    <t>Entrenar los funcionarios de Contraloría de Bogotá en la modalidad de atletismo masculina y femenina.</t>
  </si>
  <si>
    <t>yamilemarquez83@hotmail.com</t>
  </si>
  <si>
    <t>Tunja</t>
  </si>
  <si>
    <t>Abogado con especialización en Contratos.</t>
  </si>
  <si>
    <t>Caquetá</t>
  </si>
  <si>
    <t>Florencia</t>
  </si>
  <si>
    <t>Ingeniero de Sistemas con especialización en Ingeniería del Software</t>
  </si>
  <si>
    <t>Acompañamiento especializado , mantenimiento y ajustes al módulo de Almacén e Inventarios "SAE/SAI" del sistema de información SI CAPITAL.</t>
  </si>
  <si>
    <t>DIRECCIÓN DE TECNOLOGÍAS DE LA INFORMACIÓN Y LAS COMUNICACIONES</t>
  </si>
  <si>
    <t>cesarcordoba2000@gmail.com</t>
  </si>
  <si>
    <t>Cocuy</t>
  </si>
  <si>
    <t>Profesional de cultura física</t>
  </si>
  <si>
    <t>Entrenar los funcionarios de Contraloría de Bogotá en la modalidad de fútbol masculino.</t>
  </si>
  <si>
    <t>salosuarez7@yahoo.es</t>
  </si>
  <si>
    <t>Apoyo a los procesos y procedimientos realizados en el Almacén General de la Contraloría de Bogotá.</t>
  </si>
  <si>
    <t>SUBDIRECCIÓN DE RECURSOS MATERIALES</t>
  </si>
  <si>
    <t>Bachiller Académico</t>
  </si>
  <si>
    <t>Apoyo en la actualización de inventarios documentales de la Contraloría de Bogotá.</t>
  </si>
  <si>
    <t>abuena1979@yahoo.es</t>
  </si>
  <si>
    <t xml:space="preserve">Boyacá 
</t>
  </si>
  <si>
    <t>San Luis de Gaceno.</t>
  </si>
  <si>
    <t>Licenciado en ciencias de la Educación Educación Física.
Especialista en administración y gerencia deportiva</t>
  </si>
  <si>
    <t>Entrenadora de natación en su modalidad masculina y femenina.</t>
  </si>
  <si>
    <t>marellyw@yahoo.com</t>
  </si>
  <si>
    <t>ESPAÑA</t>
  </si>
  <si>
    <t>Isla de Mallorca</t>
  </si>
  <si>
    <t>Palma de Mallorca</t>
  </si>
  <si>
    <t>Ingeniero Forestal</t>
  </si>
  <si>
    <t>Desarrollo de  temas relacionados con el proceso auditor que se adelanta en la Dirección Sectorial de Hábitat.</t>
  </si>
  <si>
    <t>DIRECCIÓN HÁBITAT Y AMBIENTE</t>
  </si>
  <si>
    <t>soler.pedroluis@gmail.com</t>
  </si>
  <si>
    <t>Profesional Artes Escénicas.
Licenciatura en educación física.</t>
  </si>
  <si>
    <t>Instructor de baile para conformar el Grupo de Danzas de la Contraloría de Bogotá.</t>
  </si>
  <si>
    <t>gustavogranados espectaculos@yahoo.com</t>
  </si>
  <si>
    <t>Profesional en cultura física y deportes</t>
  </si>
  <si>
    <t>Entrenador de fútbol en la modalidad femenina.</t>
  </si>
  <si>
    <t>edicsonrinconbarrera@yahoo.es</t>
  </si>
  <si>
    <t>Licenciatura en música.</t>
  </si>
  <si>
    <t>Profesor de canto con el fin de conformar el grupo coral de la entidad.</t>
  </si>
  <si>
    <t>luzena1991@hotmail.com</t>
  </si>
  <si>
    <t>Técnico en instalaciones de telecomunicaciones</t>
  </si>
  <si>
    <t>Apoyo en la organización y manejo de bienes muebles y fungibles de la Entidad.</t>
  </si>
  <si>
    <t>j.vi.er93@gmail.com</t>
  </si>
  <si>
    <t>Desarrollo Empresarial (4) semestres.
Ingeniería de Sistemas (3) semestres.</t>
  </si>
  <si>
    <t>Apoyo en el manejo de herramientas ofimáticas en el área de almacén e inventarios.</t>
  </si>
  <si>
    <t>andresco4@gmail.com</t>
  </si>
  <si>
    <t>Abogado</t>
  </si>
  <si>
    <t>Servicios profesionales a en la Dirección de Participación Ciudadana y Desarrollo Local, para fortalecer el proceso de participación y atención ciudadana de la entidad.</t>
  </si>
  <si>
    <t>DIRECCIÓN DE PARTICIPACIÓN CIUDADANA Y DESARROLLO LOCAL</t>
  </si>
  <si>
    <t>fabiosierraf@hotmail.com</t>
  </si>
  <si>
    <t>Cauca</t>
  </si>
  <si>
    <t>Padilla</t>
  </si>
  <si>
    <t>Profesional en deporte y actividad física</t>
  </si>
  <si>
    <t>Entrenador de baloncesto en la modalidad mixto.</t>
  </si>
  <si>
    <t>pirrox@hotmail.com</t>
  </si>
  <si>
    <t>Licenciatura en Educación Física</t>
  </si>
  <si>
    <t>Entrenador de Voleibol en la modalidad mixto.</t>
  </si>
  <si>
    <t>ricardoreyes@yahoo.com</t>
  </si>
  <si>
    <t>Abogada, especialista en Derecho Administrativo</t>
  </si>
  <si>
    <t>Apoyar la Oficina de Control Interno en la ejecucion del Plan Anual de Evaluaciones Independientes -PAEI 2015.</t>
  </si>
  <si>
    <t>OFICINA DE CONTROL INTERNO</t>
  </si>
  <si>
    <t>florangelicae@gmail.com</t>
  </si>
  <si>
    <t xml:space="preserve">Boyacá
</t>
  </si>
  <si>
    <t>Chiquinquirá</t>
  </si>
  <si>
    <t>Ingeniera de Sistemas, especialista en Diseño de multimedia</t>
  </si>
  <si>
    <t xml:space="preserve">Servicios profesionales de apoyo especializado para el mantenimiento y ajustes de los Módulos de Presupuesto -PREDIS - Contabilidad-LIMAY- y Tesorería-OPGET- del Sistema de Información SI-CAPITAL.  </t>
  </si>
  <si>
    <t>Digic56@gmail.com</t>
  </si>
  <si>
    <t>Ingeniero de Sistemas</t>
  </si>
  <si>
    <t xml:space="preserve">Servicios profesionales de apoyo especializado para el mantenimiento y ajustes al Módulo de Nomina -PERNO- del Sistema de Información SI-CAPITAL. </t>
  </si>
  <si>
    <t>jvera68@gmail.com</t>
  </si>
  <si>
    <t xml:space="preserve">Norte de Santander </t>
  </si>
  <si>
    <t>Pamplona</t>
  </si>
  <si>
    <t>Adminsitradora de Empresas, Especialista en Finanzas Públicas</t>
  </si>
  <si>
    <t>Servicios de asesoría especializada en la presentación y ejecución de políticas, planes y proyectos en la Subdirección de Análisis Estadísticas e Indicadores.</t>
  </si>
  <si>
    <t>DIRECCIÓN DE PLANEACIÓN</t>
  </si>
  <si>
    <t>yumafime3@hotmail.com</t>
  </si>
  <si>
    <t>Técnico Mantenimiento de Computadores</t>
  </si>
  <si>
    <t>Servicios de apoyo para realizar la Recolección de los datos físicos, jurídicos y económicos de los predios objeto de verificación.</t>
  </si>
  <si>
    <t>DIRECCIÓN SECTOR HACIENDA</t>
  </si>
  <si>
    <t>fabistecnolo@hotmail.com</t>
  </si>
  <si>
    <t>Apoyo  en  la  actualización  de inventarios  documentales,  para la implementación del Programa de gestión Documental de la Contraloría de Bogotá.</t>
  </si>
  <si>
    <t>contratos.contraloriabogota.gov.co</t>
  </si>
  <si>
    <t>Administradora Salud Ocupacional</t>
  </si>
  <si>
    <t>Apoyo y logística para el desarrollo del Sistema de Gestión de la Seguridad y Salud en el Trabajo/SG-SST.</t>
  </si>
  <si>
    <t>alexamartinezchaves@hotmail.com</t>
  </si>
  <si>
    <t>Servicios profesionales como abogado para adelantar los procesos de responsabilidad fiscal que lleva la Contraloría de Bogotá.</t>
  </si>
  <si>
    <t>DIRECCIÓN DE RESPONSABILIDAD FISÓNCAL</t>
  </si>
  <si>
    <t>Abrego</t>
  </si>
  <si>
    <t>Médico cirujano, especialista en gerencia en servicios de salud</t>
  </si>
  <si>
    <t>Prestación de Servicios profesionales en gestión de servicios de salud, en el análisis y respuesta de los derechos de petición, AZ y  proposiciones del Concejo de Bogotá.</t>
  </si>
  <si>
    <t>DIRECCIÓN SECTOR SALUD</t>
  </si>
  <si>
    <t>amaidap@hotmail.com</t>
  </si>
  <si>
    <t>Magdalena</t>
  </si>
  <si>
    <t>Aracataca</t>
  </si>
  <si>
    <t>Prestación de servicios para apoyar  la construcción del estado actual de la red hospitalaria distrital.</t>
  </si>
  <si>
    <t>morolique@hotmail.com</t>
  </si>
  <si>
    <t>PAIS</t>
  </si>
  <si>
    <t>DEPARTAMENTO DE NACIMIENTO</t>
  </si>
  <si>
    <t>CIUDAD DE NACIMIENTO</t>
  </si>
  <si>
    <t>FORMACIÓN ACADÉMICA</t>
  </si>
  <si>
    <t>EXPERIENCIA LABORAL Y PROFESIONAL
(AÑOS)</t>
  </si>
  <si>
    <t>EMPLEO, CARGO O ACTIVIDAD QUE DESEMPEÑA</t>
  </si>
  <si>
    <t>DEPENDENCIA EN LA QUE PRESTA SUS SERVICIOS</t>
  </si>
  <si>
    <t>DIRECCIÓN DE CORREO ELECTRÓNICO INSTITUCIONAL</t>
  </si>
  <si>
    <t>TELÉFONO INSTITUCIONAL</t>
  </si>
  <si>
    <t xml:space="preserve">Bogotá 
</t>
  </si>
  <si>
    <t>Manizalez</t>
  </si>
  <si>
    <t>OFICINA JURÍDICA</t>
  </si>
  <si>
    <t>DIRECCIÓN SECTOR MOVILIDAD</t>
  </si>
  <si>
    <t>icardona@vgcd.co</t>
  </si>
  <si>
    <t>catalinasaenzh@hotmail.com</t>
  </si>
  <si>
    <t>normanfg@gmail.com</t>
  </si>
  <si>
    <t>vacio000@gmail.com</t>
  </si>
  <si>
    <t>Prestación de servicios profesionales como abogado con especialización en derecho del trabajo,  procedimiento laboral y derecho colectivo del trabajo.</t>
  </si>
  <si>
    <t>Prestación de servicios profesionales como ingeniero Civil para apoyar en el seguimiento y control de la supervisión a la interventoría y a la ejecución de obras y consultorías.</t>
  </si>
  <si>
    <t>Prestación de servicios como abogado con conocimientos especializados en derecho ambiental, para apoyar a la Oficina Jurídica.</t>
  </si>
  <si>
    <t>Prestar servicios como abogado para apoyar en el desarrollo de la Auditoria de desempeño ante la Secretaría Distrital de Movilidad.</t>
  </si>
  <si>
    <t>Prestación de servicios como abogado para apoyar las actuaciones de los procesos de Responsabilidad Fiscal que adelanta la Contraloría de Bogotá.</t>
  </si>
  <si>
    <t>Odontóloga, especialista en servicios de salud.</t>
  </si>
  <si>
    <t>18.6</t>
  </si>
  <si>
    <t>Abogado y Economista con Especialización en Derecho Público Constitucional y Maestria en Administración de empresas</t>
  </si>
  <si>
    <t>4,.7</t>
  </si>
  <si>
    <t>Ingeniero Civil especialista en Alta Gerencia</t>
  </si>
  <si>
    <t>Abogado con Maestria Universitaria en Derecho Ambiental y Maestria en educación.</t>
  </si>
  <si>
    <t>30.11</t>
  </si>
  <si>
    <t>Abogado con especilizacion en derecho Administrativo</t>
  </si>
  <si>
    <t>7.3</t>
  </si>
  <si>
    <t>CONTRALORÍA DE BOGOTÁ, D.C</t>
  </si>
  <si>
    <t>CONTRATOS DE PRESTACIÓN DE SERVICIOS PROFESIONALES Y DE APOYO A LA GESTIÓN VIGENCIAS 2012 A 2015</t>
  </si>
  <si>
    <t>AÑO</t>
  </si>
  <si>
    <t>NÚMERO DE CONTRATOS</t>
  </si>
  <si>
    <t>VALOR $</t>
  </si>
  <si>
    <t>2015 
(A 31-12-2015)</t>
  </si>
  <si>
    <t>TOTALES</t>
  </si>
  <si>
    <t>Fuente: Archivo Subdirección de Contratación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</si>
</sst>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 #,##0.00_-;\-* #,##0.00_-;_-* &quot;-&quot;??_-;_-@_-"/>
    <numFmt numFmtId="165" formatCode="_ * #,##0.00_ ;_ * \-#,##0.00_ ;_ * &quot;-&quot;??_ ;_ @_ "/>
    <numFmt numFmtId="166" formatCode="dd/mm/yyyy;@"/>
    <numFmt numFmtId="167" formatCode="_ * #,##0_ ;_ * \-#,##0_ ;_ * &quot;-&quot;??_ ;_ @_ "/>
    <numFmt numFmtId="168" formatCode="yyyy\-mm\-dd;@"/>
    <numFmt numFmtId="169" formatCode="_(* #,##0_);_(* \(#,##0\);_(* &quot;-&quot;??_);_(@_)"/>
    <numFmt numFmtId="170" formatCode="0.0"/>
    <numFmt numFmtId="171" formatCode="_-* #,##0_-;\-* #,##0_-;_-* &quot;-&quot;??_-;_-@_-"/>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sz val="8"/>
      <name val="Arial"/>
      <family val="2"/>
    </font>
    <font>
      <sz val="9"/>
      <name val="Arial"/>
      <family val="2"/>
    </font>
    <font>
      <sz val="11"/>
      <color indexed="8"/>
      <name val="Calibri"/>
      <family val="2"/>
    </font>
    <font>
      <b/>
      <sz val="16"/>
      <name val="Arial"/>
      <family val="2"/>
    </font>
    <font>
      <b/>
      <sz val="12"/>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font>
    <font>
      <b/>
      <sz val="13"/>
      <color theme="3"/>
      <name val="Calibri"/>
      <family val="2"/>
      <scheme val="minor"/>
    </font>
    <font>
      <b/>
      <sz val="11"/>
      <color theme="1"/>
      <name val="Calibri"/>
      <family val="2"/>
      <scheme val="minor"/>
    </font>
    <font>
      <sz val="10"/>
      <color rgb="FFFF0000"/>
      <name val="Arial"/>
      <family val="2"/>
    </font>
    <font>
      <sz val="10"/>
      <color theme="1"/>
      <name val="Arial"/>
      <family val="2"/>
    </font>
    <font>
      <b/>
      <sz val="8.5"/>
      <name val="Arial"/>
      <family val="2"/>
    </font>
    <font>
      <sz val="8.5"/>
      <name val="Arial"/>
      <family val="2"/>
    </font>
    <font>
      <sz val="11"/>
      <name val="Arial"/>
      <family val="2"/>
    </font>
    <font>
      <b/>
      <sz val="10"/>
      <name val="Arial"/>
      <family val="2"/>
    </font>
    <font>
      <u/>
      <sz val="10"/>
      <color theme="10"/>
      <name val="Arial"/>
      <family val="2"/>
    </font>
    <font>
      <u/>
      <sz val="10"/>
      <name val="Arial"/>
      <family val="2"/>
    </font>
    <font>
      <b/>
      <sz val="8"/>
      <name val="Arial"/>
      <family val="2"/>
    </font>
    <font>
      <sz val="10"/>
      <name val="Calibri"/>
      <family val="2"/>
      <scheme val="minor"/>
    </font>
    <font>
      <b/>
      <sz val="11"/>
      <color theme="1"/>
      <name val="Arial"/>
      <family val="2"/>
    </font>
    <font>
      <sz val="11"/>
      <color theme="1"/>
      <name val="Arial"/>
      <family val="2"/>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11"/>
      </patternFill>
    </fill>
    <fill>
      <patternFill patternType="solid">
        <fgColor indexed="36"/>
      </patternFill>
    </fill>
    <fill>
      <patternFill patternType="solid">
        <fgColor indexed="52"/>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9" tint="0.59999389629810485"/>
        <bgColor indexed="64"/>
      </patternFill>
    </fill>
    <fill>
      <patternFill patternType="solid">
        <fgColor rgb="FFFFFF00"/>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4" tint="0.59999389629810485"/>
        <bgColor indexed="64"/>
      </patternFill>
    </fill>
    <fill>
      <patternFill patternType="solid">
        <fgColor rgb="FFFFFFFF"/>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style="thin">
        <color indexed="64"/>
      </top>
      <bottom/>
      <diagonal/>
    </border>
    <border>
      <left style="thin">
        <color indexed="64"/>
      </left>
      <right/>
      <top/>
      <bottom/>
      <diagonal/>
    </border>
    <border>
      <left/>
      <right style="thin">
        <color indexed="64"/>
      </right>
      <top/>
      <bottom/>
      <diagonal/>
    </border>
  </borders>
  <cellStyleXfs count="55">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18" borderId="0" applyNumberFormat="0" applyBorder="0" applyAlignment="0" applyProtection="0"/>
    <xf numFmtId="0" fontId="12" fillId="8" borderId="0" applyNumberFormat="0" applyBorder="0" applyAlignment="0" applyProtection="0"/>
    <xf numFmtId="0" fontId="13" fillId="19" borderId="0" applyNumberFormat="0" applyBorder="0" applyAlignment="0" applyProtection="0"/>
    <xf numFmtId="0" fontId="14" fillId="20" borderId="13" applyNumberFormat="0" applyAlignment="0" applyProtection="0"/>
    <xf numFmtId="0" fontId="15" fillId="21" borderId="14" applyNumberFormat="0" applyAlignment="0" applyProtection="0"/>
    <xf numFmtId="0" fontId="16" fillId="0" borderId="15" applyNumberFormat="0" applyFill="0" applyAlignment="0" applyProtection="0"/>
    <xf numFmtId="0" fontId="17" fillId="0" borderId="0" applyNumberFormat="0" applyFill="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18" fillId="28" borderId="13" applyNumberFormat="0" applyAlignment="0" applyProtection="0"/>
    <xf numFmtId="0" fontId="19" fillId="29" borderId="0" applyNumberFormat="0" applyBorder="0" applyAlignment="0" applyProtection="0"/>
    <xf numFmtId="165" fontId="5" fillId="0" borderId="0" applyFont="0" applyFill="0" applyBorder="0" applyAlignment="0" applyProtection="0"/>
    <xf numFmtId="165" fontId="5" fillId="0" borderId="0" applyFont="0" applyFill="0" applyBorder="0" applyAlignment="0" applyProtection="0"/>
    <xf numFmtId="0" fontId="20" fillId="30" borderId="0" applyNumberFormat="0" applyBorder="0" applyAlignment="0" applyProtection="0"/>
    <xf numFmtId="0" fontId="5" fillId="0" borderId="0"/>
    <xf numFmtId="0" fontId="4" fillId="0" borderId="0"/>
    <xf numFmtId="0" fontId="8" fillId="31" borderId="16" applyNumberFormat="0" applyFont="0" applyAlignment="0" applyProtection="0"/>
    <xf numFmtId="0" fontId="4" fillId="31" borderId="16" applyNumberFormat="0" applyFont="0" applyAlignment="0" applyProtection="0"/>
    <xf numFmtId="0" fontId="21" fillId="20" borderId="17"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8" applyNumberFormat="0" applyFill="0" applyAlignment="0" applyProtection="0"/>
    <xf numFmtId="0" fontId="17" fillId="0" borderId="19" applyNumberFormat="0" applyFill="0" applyAlignment="0" applyProtection="0"/>
    <xf numFmtId="0" fontId="26" fillId="0" borderId="20" applyNumberFormat="0" applyFill="0" applyAlignment="0" applyProtection="0"/>
    <xf numFmtId="165" fontId="5" fillId="0" borderId="0" applyFont="0" applyFill="0" applyBorder="0" applyAlignment="0" applyProtection="0"/>
    <xf numFmtId="0" fontId="5" fillId="0" borderId="0"/>
    <xf numFmtId="0" fontId="3" fillId="0" borderId="0"/>
    <xf numFmtId="0" fontId="33" fillId="0" borderId="0" applyNumberFormat="0" applyFill="0" applyBorder="0" applyAlignment="0" applyProtection="0"/>
    <xf numFmtId="0" fontId="2" fillId="0" borderId="0"/>
    <xf numFmtId="164" fontId="2" fillId="0" borderId="0" applyFont="0" applyFill="0" applyBorder="0" applyAlignment="0" applyProtection="0"/>
    <xf numFmtId="164" fontId="2" fillId="0" borderId="0" applyFont="0" applyFill="0" applyBorder="0" applyAlignment="0" applyProtection="0"/>
    <xf numFmtId="0" fontId="1" fillId="0" borderId="0"/>
    <xf numFmtId="164" fontId="1" fillId="0" borderId="0" applyFont="0" applyFill="0" applyBorder="0" applyAlignment="0" applyProtection="0"/>
  </cellStyleXfs>
  <cellXfs count="206">
    <xf numFmtId="0" fontId="0" fillId="0" borderId="0" xfId="0"/>
    <xf numFmtId="0" fontId="7" fillId="0" borderId="0" xfId="0" applyFont="1" applyBorder="1" applyAlignment="1">
      <alignment horizontal="center" vertical="center" wrapText="1"/>
    </xf>
    <xf numFmtId="0" fontId="7" fillId="0" borderId="0" xfId="0" applyFont="1" applyBorder="1"/>
    <xf numFmtId="0" fontId="7" fillId="0" borderId="0" xfId="0" applyFont="1" applyBorder="1" applyAlignment="1">
      <alignment horizontal="center"/>
    </xf>
    <xf numFmtId="1" fontId="7" fillId="0" borderId="0" xfId="32" applyNumberFormat="1" applyFont="1" applyBorder="1" applyAlignment="1">
      <alignment horizontal="right"/>
    </xf>
    <xf numFmtId="0" fontId="7" fillId="0" borderId="0" xfId="0" applyFont="1" applyBorder="1" applyAlignment="1">
      <alignment horizontal="right"/>
    </xf>
    <xf numFmtId="1" fontId="7" fillId="0" borderId="0" xfId="32" applyNumberFormat="1" applyFont="1" applyBorder="1" applyAlignment="1">
      <alignment horizontal="center"/>
    </xf>
    <xf numFmtId="0" fontId="7" fillId="0" borderId="0" xfId="0" applyFont="1" applyFill="1" applyBorder="1" applyAlignment="1">
      <alignment horizontal="center"/>
    </xf>
    <xf numFmtId="166" fontId="7" fillId="0" borderId="0" xfId="0" applyNumberFormat="1" applyFont="1" applyFill="1" applyBorder="1" applyAlignment="1">
      <alignment horizontal="center" vertical="top"/>
    </xf>
    <xf numFmtId="167" fontId="7" fillId="0" borderId="0" xfId="32" applyNumberFormat="1" applyFont="1" applyBorder="1" applyAlignment="1">
      <alignment horizontal="right"/>
    </xf>
    <xf numFmtId="168" fontId="7" fillId="32" borderId="1" xfId="0" applyNumberFormat="1" applyFont="1" applyFill="1" applyBorder="1" applyAlignment="1" applyProtection="1">
      <alignment horizontal="center" vertical="top" wrapText="1"/>
    </xf>
    <xf numFmtId="0" fontId="5" fillId="32" borderId="1" xfId="0" applyFont="1" applyFill="1" applyBorder="1" applyAlignment="1" applyProtection="1">
      <alignment vertical="top" wrapText="1"/>
      <protection locked="0"/>
    </xf>
    <xf numFmtId="167"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horizontal="justify" vertical="top" wrapText="1"/>
    </xf>
    <xf numFmtId="0" fontId="5" fillId="32" borderId="1" xfId="0" applyFont="1" applyFill="1" applyBorder="1" applyAlignment="1" applyProtection="1">
      <alignment vertical="top"/>
      <protection locked="0"/>
    </xf>
    <xf numFmtId="1" fontId="5"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wrapText="1"/>
    </xf>
    <xf numFmtId="0" fontId="5" fillId="32" borderId="1" xfId="0" applyNumberFormat="1" applyFont="1" applyFill="1" applyBorder="1" applyAlignment="1" applyProtection="1">
      <alignment horizontal="right" vertical="top" wrapText="1"/>
    </xf>
    <xf numFmtId="168" fontId="5" fillId="32" borderId="1" xfId="0" applyNumberFormat="1" applyFont="1" applyFill="1" applyBorder="1" applyAlignment="1" applyProtection="1">
      <alignment horizontal="center" vertical="top" wrapText="1"/>
    </xf>
    <xf numFmtId="0" fontId="5" fillId="32" borderId="1" xfId="0" applyFont="1" applyFill="1" applyBorder="1" applyAlignment="1">
      <alignment horizontal="center" vertical="top" wrapText="1"/>
    </xf>
    <xf numFmtId="167" fontId="5" fillId="32" borderId="1" xfId="32" applyNumberFormat="1" applyFont="1" applyFill="1" applyBorder="1" applyAlignment="1" applyProtection="1">
      <alignment horizontal="right" vertical="top" wrapText="1"/>
    </xf>
    <xf numFmtId="0" fontId="5" fillId="32" borderId="1" xfId="0" applyFont="1" applyFill="1" applyBorder="1" applyAlignment="1">
      <alignment horizontal="left" vertical="top" wrapText="1"/>
    </xf>
    <xf numFmtId="1" fontId="5" fillId="32" borderId="1" xfId="32" applyNumberFormat="1" applyFont="1" applyFill="1" applyBorder="1" applyAlignment="1" applyProtection="1">
      <alignment horizontal="right" vertical="top" wrapText="1"/>
    </xf>
    <xf numFmtId="0" fontId="5" fillId="32" borderId="1" xfId="0" applyFont="1" applyFill="1" applyBorder="1" applyAlignment="1" applyProtection="1">
      <alignment horizontal="center" vertical="top" wrapText="1"/>
    </xf>
    <xf numFmtId="0" fontId="5" fillId="32" borderId="1" xfId="0" applyNumberFormat="1" applyFont="1" applyFill="1" applyBorder="1" applyAlignment="1" applyProtection="1">
      <alignment horizontal="center" vertical="top" wrapText="1"/>
    </xf>
    <xf numFmtId="3" fontId="5" fillId="32" borderId="1" xfId="36" applyNumberFormat="1" applyFont="1" applyFill="1" applyBorder="1" applyAlignment="1">
      <alignment horizontal="left" vertical="top" wrapText="1"/>
    </xf>
    <xf numFmtId="1" fontId="7" fillId="32" borderId="1" xfId="32" applyNumberFormat="1" applyFont="1" applyFill="1" applyBorder="1" applyAlignment="1" applyProtection="1">
      <alignment horizontal="center" vertical="top" wrapText="1"/>
    </xf>
    <xf numFmtId="0" fontId="5" fillId="32" borderId="1" xfId="0" applyFont="1" applyFill="1" applyBorder="1" applyAlignment="1">
      <alignment vertical="top"/>
    </xf>
    <xf numFmtId="0" fontId="7" fillId="0" borderId="0" xfId="0" applyFont="1" applyBorder="1" applyAlignment="1">
      <alignment horizontal="justify"/>
    </xf>
    <xf numFmtId="167" fontId="5" fillId="32" borderId="1" xfId="32" applyNumberFormat="1" applyFont="1" applyFill="1" applyBorder="1" applyAlignment="1">
      <alignment vertical="top"/>
    </xf>
    <xf numFmtId="3" fontId="5" fillId="32" borderId="1" xfId="36" applyNumberFormat="1" applyFont="1" applyFill="1" applyBorder="1" applyAlignment="1">
      <alignment horizontal="justify" vertical="top" wrapText="1"/>
    </xf>
    <xf numFmtId="0" fontId="5" fillId="32" borderId="1" xfId="0" applyFont="1" applyFill="1" applyBorder="1" applyAlignment="1" applyProtection="1">
      <alignment horizontal="left" vertical="top" wrapText="1"/>
    </xf>
    <xf numFmtId="0" fontId="5" fillId="32" borderId="1" xfId="0" applyNumberFormat="1" applyFont="1" applyFill="1" applyBorder="1" applyAlignment="1" applyProtection="1">
      <alignment horizontal="justify" vertical="top" wrapText="1"/>
    </xf>
    <xf numFmtId="0" fontId="5" fillId="32" borderId="0" xfId="0" applyFont="1" applyFill="1" applyBorder="1" applyAlignment="1">
      <alignment vertical="top"/>
    </xf>
    <xf numFmtId="0" fontId="5" fillId="32" borderId="1" xfId="0" applyFont="1" applyFill="1" applyBorder="1" applyAlignment="1" applyProtection="1">
      <alignment horizontal="justify" vertical="top" wrapText="1"/>
    </xf>
    <xf numFmtId="0" fontId="5" fillId="32" borderId="1" xfId="0" applyFont="1" applyFill="1" applyBorder="1" applyAlignment="1" applyProtection="1">
      <alignment horizontal="justify" vertical="top" wrapText="1"/>
      <protection locked="0"/>
    </xf>
    <xf numFmtId="167" fontId="5" fillId="32" borderId="7" xfId="32" applyNumberFormat="1" applyFont="1" applyFill="1" applyBorder="1" applyAlignment="1" applyProtection="1">
      <alignment horizontal="right" vertical="top" wrapText="1"/>
    </xf>
    <xf numFmtId="0" fontId="5" fillId="32" borderId="7" xfId="0" applyFont="1" applyFill="1" applyBorder="1" applyAlignment="1">
      <alignment horizontal="justify" vertical="top" wrapText="1"/>
    </xf>
    <xf numFmtId="1" fontId="5" fillId="32" borderId="1" xfId="0" applyNumberFormat="1" applyFont="1" applyFill="1" applyBorder="1" applyAlignment="1">
      <alignment horizontal="center" vertical="top" wrapText="1"/>
    </xf>
    <xf numFmtId="0" fontId="7" fillId="32" borderId="0" xfId="0" applyFont="1" applyFill="1" applyBorder="1"/>
    <xf numFmtId="3" fontId="5" fillId="32" borderId="1" xfId="0" applyNumberFormat="1" applyFont="1" applyFill="1" applyBorder="1" applyAlignment="1">
      <alignment vertical="top"/>
    </xf>
    <xf numFmtId="4" fontId="5" fillId="32" borderId="1" xfId="0" applyNumberFormat="1" applyFont="1" applyFill="1" applyBorder="1" applyAlignment="1" applyProtection="1">
      <alignment horizontal="justify" vertical="top" wrapText="1"/>
    </xf>
    <xf numFmtId="1" fontId="5" fillId="32" borderId="7" xfId="32" applyNumberFormat="1" applyFont="1" applyFill="1" applyBorder="1" applyAlignment="1" applyProtection="1">
      <alignment horizontal="right" vertical="top" wrapText="1"/>
    </xf>
    <xf numFmtId="1" fontId="5" fillId="32" borderId="7" xfId="32" applyNumberFormat="1" applyFont="1" applyFill="1" applyBorder="1" applyAlignment="1" applyProtection="1">
      <alignment horizontal="center" vertical="top" wrapText="1"/>
    </xf>
    <xf numFmtId="168" fontId="5" fillId="32" borderId="1" xfId="0" applyNumberFormat="1" applyFont="1" applyFill="1" applyBorder="1" applyAlignment="1">
      <alignment horizontal="center" vertical="top" wrapText="1"/>
    </xf>
    <xf numFmtId="168" fontId="5" fillId="32" borderId="1" xfId="0" applyNumberFormat="1" applyFont="1" applyFill="1" applyBorder="1" applyAlignment="1" applyProtection="1">
      <alignment horizontal="justify" vertical="top" wrapText="1"/>
    </xf>
    <xf numFmtId="1" fontId="5" fillId="32" borderId="1" xfId="0" applyNumberFormat="1" applyFont="1" applyFill="1" applyBorder="1" applyAlignment="1" applyProtection="1">
      <alignment horizontal="center" vertical="top" wrapText="1"/>
    </xf>
    <xf numFmtId="168" fontId="5" fillId="32" borderId="1" xfId="0" applyNumberFormat="1" applyFont="1" applyFill="1" applyBorder="1" applyAlignment="1" applyProtection="1">
      <alignment horizontal="left" vertical="top" wrapText="1"/>
    </xf>
    <xf numFmtId="0" fontId="5" fillId="32" borderId="0" xfId="0" applyFont="1" applyFill="1" applyAlignment="1">
      <alignment vertical="top" wrapText="1"/>
    </xf>
    <xf numFmtId="0" fontId="5" fillId="32" borderId="1" xfId="0" applyFont="1" applyFill="1" applyBorder="1" applyAlignment="1">
      <alignment horizontal="justify" vertical="top"/>
    </xf>
    <xf numFmtId="0" fontId="5" fillId="32" borderId="1" xfId="0" applyFont="1" applyFill="1" applyBorder="1" applyAlignment="1" applyProtection="1">
      <alignment horizontal="right" vertical="top"/>
      <protection locked="0"/>
    </xf>
    <xf numFmtId="1" fontId="7" fillId="0" borderId="0" xfId="0" applyNumberFormat="1" applyFont="1" applyFill="1" applyBorder="1" applyAlignment="1">
      <alignment horizontal="center"/>
    </xf>
    <xf numFmtId="1" fontId="5" fillId="32" borderId="1" xfId="32" applyNumberFormat="1" applyFont="1" applyFill="1" applyBorder="1" applyAlignment="1">
      <alignment vertical="top"/>
    </xf>
    <xf numFmtId="0" fontId="5" fillId="32" borderId="1" xfId="0" applyFont="1" applyFill="1" applyBorder="1" applyAlignment="1">
      <alignment horizontal="right" vertical="top"/>
    </xf>
    <xf numFmtId="168" fontId="5" fillId="32" borderId="1" xfId="0" applyNumberFormat="1" applyFont="1" applyFill="1" applyBorder="1" applyAlignment="1">
      <alignment horizontal="right" vertical="top" wrapText="1"/>
    </xf>
    <xf numFmtId="0" fontId="5" fillId="32" borderId="1" xfId="36" applyFont="1" applyFill="1" applyBorder="1" applyAlignment="1">
      <alignment horizontal="justify" vertical="top"/>
    </xf>
    <xf numFmtId="0" fontId="7" fillId="32" borderId="1" xfId="0" applyFont="1" applyFill="1" applyBorder="1" applyAlignment="1">
      <alignment vertical="top" wrapText="1"/>
    </xf>
    <xf numFmtId="167" fontId="5" fillId="32" borderId="1" xfId="32" applyNumberFormat="1" applyFont="1" applyFill="1" applyBorder="1" applyAlignment="1">
      <alignment horizontal="right" vertical="top"/>
    </xf>
    <xf numFmtId="3" fontId="5" fillId="32" borderId="1" xfId="0" applyNumberFormat="1" applyFont="1" applyFill="1" applyBorder="1" applyAlignment="1">
      <alignment horizontal="center" vertical="top"/>
    </xf>
    <xf numFmtId="0" fontId="5" fillId="32" borderId="1" xfId="36" applyFont="1" applyFill="1" applyBorder="1" applyAlignment="1">
      <alignment horizontal="justify" vertical="top" wrapText="1"/>
    </xf>
    <xf numFmtId="1" fontId="5" fillId="32" borderId="1" xfId="32" applyNumberFormat="1" applyFont="1" applyFill="1" applyBorder="1" applyAlignment="1">
      <alignment horizontal="right" vertical="top"/>
    </xf>
    <xf numFmtId="0" fontId="5" fillId="32" borderId="11" xfId="0" applyFont="1" applyFill="1" applyBorder="1" applyAlignment="1" applyProtection="1">
      <alignment horizontal="left" vertical="top" wrapText="1"/>
    </xf>
    <xf numFmtId="167" fontId="5" fillId="32" borderId="1" xfId="33" applyNumberFormat="1" applyFont="1" applyFill="1" applyBorder="1" applyAlignment="1">
      <alignment horizontal="right" vertical="top" wrapText="1"/>
    </xf>
    <xf numFmtId="49" fontId="5" fillId="32" borderId="1" xfId="0" applyNumberFormat="1" applyFont="1" applyFill="1" applyBorder="1" applyAlignment="1">
      <alignment horizontal="justify" vertical="top" wrapText="1"/>
    </xf>
    <xf numFmtId="168" fontId="5" fillId="32" borderId="1" xfId="0" applyNumberFormat="1" applyFont="1" applyFill="1" applyBorder="1" applyAlignment="1" applyProtection="1">
      <alignment horizontal="right" vertical="top" wrapText="1"/>
    </xf>
    <xf numFmtId="0" fontId="5" fillId="32" borderId="0" xfId="0" applyFont="1" applyFill="1" applyBorder="1" applyAlignment="1">
      <alignment horizontal="justify" vertical="top"/>
    </xf>
    <xf numFmtId="167" fontId="5" fillId="32" borderId="1" xfId="32" applyNumberFormat="1" applyFont="1" applyFill="1" applyBorder="1" applyAlignment="1" applyProtection="1">
      <alignment horizontal="justify" vertical="top" wrapText="1"/>
    </xf>
    <xf numFmtId="168" fontId="5" fillId="32" borderId="1" xfId="0" applyNumberFormat="1" applyFont="1" applyFill="1" applyBorder="1" applyAlignment="1" applyProtection="1">
      <alignment vertical="top" wrapText="1"/>
    </xf>
    <xf numFmtId="49" fontId="5" fillId="32" borderId="1" xfId="0" applyNumberFormat="1" applyFont="1" applyFill="1" applyBorder="1" applyAlignment="1" applyProtection="1">
      <alignment horizontal="center" vertical="top" wrapText="1"/>
    </xf>
    <xf numFmtId="0" fontId="5" fillId="32" borderId="0" xfId="0" applyFont="1" applyFill="1" applyAlignment="1">
      <alignment vertical="top"/>
    </xf>
    <xf numFmtId="167" fontId="5" fillId="32" borderId="0" xfId="32" applyNumberFormat="1" applyFont="1" applyFill="1" applyAlignment="1">
      <alignment horizontal="right" vertical="top"/>
    </xf>
    <xf numFmtId="167" fontId="5" fillId="32" borderId="0" xfId="32" applyNumberFormat="1" applyFont="1" applyFill="1" applyAlignment="1">
      <alignment horizontal="right" vertical="top" wrapText="1"/>
    </xf>
    <xf numFmtId="0" fontId="5" fillId="32" borderId="9" xfId="0" applyNumberFormat="1" applyFont="1" applyFill="1" applyBorder="1" applyAlignment="1" applyProtection="1">
      <alignment horizontal="center" vertical="top" wrapText="1"/>
    </xf>
    <xf numFmtId="1" fontId="5" fillId="32" borderId="0" xfId="32" applyNumberFormat="1" applyFont="1" applyFill="1" applyAlignment="1">
      <alignment vertical="top"/>
    </xf>
    <xf numFmtId="0" fontId="5" fillId="32" borderId="7" xfId="0" applyFont="1" applyFill="1" applyBorder="1" applyAlignment="1" applyProtection="1">
      <alignment horizontal="left" vertical="top" wrapText="1"/>
    </xf>
    <xf numFmtId="0" fontId="5" fillId="32" borderId="0" xfId="0" applyFont="1" applyFill="1" applyAlignment="1">
      <alignment horizontal="justify" vertical="top"/>
    </xf>
    <xf numFmtId="0" fontId="5" fillId="32" borderId="7" xfId="0" applyFont="1" applyFill="1" applyBorder="1" applyAlignment="1">
      <alignment vertical="top" wrapText="1"/>
    </xf>
    <xf numFmtId="1" fontId="5" fillId="32" borderId="7" xfId="32" applyNumberFormat="1" applyFont="1" applyFill="1" applyBorder="1" applyAlignment="1">
      <alignment vertical="top"/>
    </xf>
    <xf numFmtId="0" fontId="5" fillId="32" borderId="4" xfId="0" applyNumberFormat="1" applyFont="1" applyFill="1" applyBorder="1" applyAlignment="1" applyProtection="1">
      <alignment horizontal="center" vertical="top" wrapText="1"/>
    </xf>
    <xf numFmtId="0" fontId="5" fillId="32" borderId="11" xfId="0" applyFont="1" applyFill="1" applyBorder="1" applyAlignment="1">
      <alignment horizontal="justify" vertical="top" wrapText="1"/>
    </xf>
    <xf numFmtId="167" fontId="5" fillId="32" borderId="11" xfId="32" applyNumberFormat="1" applyFont="1" applyFill="1" applyBorder="1" applyAlignment="1" applyProtection="1">
      <alignment horizontal="right" vertical="top" wrapText="1"/>
    </xf>
    <xf numFmtId="0" fontId="5" fillId="32" borderId="8" xfId="0" applyFont="1" applyFill="1" applyBorder="1" applyAlignment="1">
      <alignment vertical="top" wrapText="1"/>
    </xf>
    <xf numFmtId="0" fontId="5" fillId="32" borderId="0" xfId="0" applyFont="1" applyFill="1" applyBorder="1" applyAlignment="1">
      <alignment horizontal="justify" vertical="top" wrapText="1"/>
    </xf>
    <xf numFmtId="165" fontId="5" fillId="32" borderId="1" xfId="32" applyFont="1" applyFill="1" applyBorder="1" applyAlignment="1" applyProtection="1">
      <alignment horizontal="center" vertical="top" wrapText="1"/>
    </xf>
    <xf numFmtId="1" fontId="7" fillId="32" borderId="1" xfId="32" applyNumberFormat="1" applyFont="1" applyFill="1" applyBorder="1" applyAlignment="1" applyProtection="1">
      <alignment horizontal="right" vertical="top" wrapText="1"/>
    </xf>
    <xf numFmtId="4" fontId="5" fillId="32" borderId="1" xfId="0" applyNumberFormat="1" applyFont="1" applyFill="1" applyBorder="1" applyAlignment="1" applyProtection="1">
      <alignment vertical="top" wrapText="1"/>
    </xf>
    <xf numFmtId="4" fontId="7" fillId="32" borderId="1" xfId="0" applyNumberFormat="1" applyFont="1" applyFill="1" applyBorder="1" applyAlignment="1" applyProtection="1">
      <alignment vertical="top" wrapText="1"/>
    </xf>
    <xf numFmtId="0" fontId="30" fillId="32" borderId="0" xfId="0" applyFont="1" applyFill="1" applyBorder="1"/>
    <xf numFmtId="0" fontId="29" fillId="33" borderId="7" xfId="0" applyFont="1" applyFill="1" applyBorder="1" applyAlignment="1">
      <alignment horizontal="center" vertical="center" wrapText="1"/>
    </xf>
    <xf numFmtId="1" fontId="29" fillId="33" borderId="7" xfId="32" applyNumberFormat="1" applyFont="1" applyFill="1" applyBorder="1" applyAlignment="1">
      <alignment horizontal="center" vertical="center" wrapText="1"/>
    </xf>
    <xf numFmtId="0" fontId="31" fillId="32" borderId="0" xfId="0" applyFont="1" applyFill="1" applyAlignment="1">
      <alignment horizontal="justify" vertical="top" wrapText="1"/>
    </xf>
    <xf numFmtId="0" fontId="31" fillId="32" borderId="1" xfId="0" applyFont="1" applyFill="1" applyBorder="1" applyAlignment="1">
      <alignment horizontal="justify" vertical="top" wrapText="1"/>
    </xf>
    <xf numFmtId="0" fontId="31" fillId="32" borderId="7" xfId="0" applyFont="1" applyFill="1" applyBorder="1" applyAlignment="1">
      <alignment horizontal="justify" vertical="top" wrapText="1"/>
    </xf>
    <xf numFmtId="0" fontId="6" fillId="32" borderId="1" xfId="0" applyFont="1" applyFill="1" applyBorder="1" applyAlignment="1">
      <alignment vertical="top"/>
    </xf>
    <xf numFmtId="0" fontId="5" fillId="32" borderId="11" xfId="0" applyFont="1" applyFill="1" applyBorder="1" applyAlignment="1" applyProtection="1">
      <alignment horizontal="justify" vertical="top" wrapText="1"/>
    </xf>
    <xf numFmtId="49" fontId="5" fillId="32" borderId="1" xfId="0" applyNumberFormat="1" applyFont="1" applyFill="1" applyBorder="1" applyAlignment="1">
      <alignment horizontal="center" vertical="top" wrapText="1"/>
    </xf>
    <xf numFmtId="49" fontId="5" fillId="32" borderId="1" xfId="0" applyNumberFormat="1" applyFont="1" applyFill="1" applyBorder="1" applyAlignment="1">
      <alignment horizontal="left" vertical="top" wrapText="1"/>
    </xf>
    <xf numFmtId="168" fontId="27" fillId="32" borderId="1" xfId="0" applyNumberFormat="1" applyFont="1" applyFill="1" applyBorder="1" applyAlignment="1" applyProtection="1">
      <alignment horizontal="center" vertical="top" wrapText="1"/>
    </xf>
    <xf numFmtId="166" fontId="7" fillId="32" borderId="0" xfId="0" applyNumberFormat="1" applyFont="1" applyFill="1" applyBorder="1" applyAlignment="1">
      <alignment horizontal="center" vertical="top"/>
    </xf>
    <xf numFmtId="0" fontId="7" fillId="32" borderId="1" xfId="0" applyFont="1" applyFill="1" applyBorder="1" applyAlignment="1">
      <alignment horizontal="center" vertical="top" wrapText="1"/>
    </xf>
    <xf numFmtId="0" fontId="7" fillId="32" borderId="1" xfId="0" applyFont="1" applyFill="1" applyBorder="1" applyAlignment="1">
      <alignment horizontal="justify" vertical="top"/>
    </xf>
    <xf numFmtId="167" fontId="5" fillId="32" borderId="1" xfId="32" applyNumberFormat="1" applyFont="1" applyFill="1" applyBorder="1" applyAlignment="1">
      <alignment horizontal="center" vertical="top" wrapText="1"/>
    </xf>
    <xf numFmtId="0" fontId="7" fillId="32" borderId="1" xfId="0" applyFont="1" applyFill="1" applyBorder="1" applyAlignment="1">
      <alignment horizontal="center" vertical="top"/>
    </xf>
    <xf numFmtId="14" fontId="7" fillId="32" borderId="1" xfId="0" applyNumberFormat="1" applyFont="1" applyFill="1" applyBorder="1" applyAlignment="1">
      <alignment horizontal="center" vertical="top"/>
    </xf>
    <xf numFmtId="0" fontId="5" fillId="32" borderId="1" xfId="0" applyFont="1" applyFill="1" applyBorder="1" applyAlignment="1">
      <alignment horizontal="center" vertical="top"/>
    </xf>
    <xf numFmtId="168" fontId="5" fillId="32" borderId="1" xfId="0" applyNumberFormat="1" applyFont="1" applyFill="1" applyBorder="1" applyAlignment="1">
      <alignment vertical="top"/>
    </xf>
    <xf numFmtId="1" fontId="5" fillId="32" borderId="11" xfId="32" applyNumberFormat="1" applyFont="1" applyFill="1" applyBorder="1" applyAlignment="1" applyProtection="1">
      <alignment horizontal="center" vertical="top" wrapText="1"/>
    </xf>
    <xf numFmtId="0" fontId="0" fillId="32" borderId="1" xfId="0" applyFill="1" applyBorder="1" applyAlignment="1">
      <alignment vertical="top"/>
    </xf>
    <xf numFmtId="0" fontId="5" fillId="32" borderId="2" xfId="0" applyFont="1" applyFill="1" applyBorder="1" applyAlignment="1">
      <alignment vertical="top" wrapText="1"/>
    </xf>
    <xf numFmtId="3" fontId="5" fillId="32" borderId="0" xfId="0" applyNumberFormat="1" applyFont="1" applyFill="1" applyAlignment="1">
      <alignment vertical="top"/>
    </xf>
    <xf numFmtId="167" fontId="5" fillId="32" borderId="9" xfId="32" applyNumberFormat="1" applyFont="1" applyFill="1" applyBorder="1" applyAlignment="1">
      <alignment horizontal="right" vertical="top"/>
    </xf>
    <xf numFmtId="0" fontId="7" fillId="0" borderId="0" xfId="0" applyFont="1" applyBorder="1" applyAlignment="1">
      <alignment horizontal="justify" vertical="center" wrapText="1"/>
    </xf>
    <xf numFmtId="0" fontId="31" fillId="32" borderId="1" xfId="0" applyFont="1" applyFill="1" applyBorder="1" applyAlignment="1">
      <alignment horizontal="justify" vertical="top"/>
    </xf>
    <xf numFmtId="1" fontId="28" fillId="32" borderId="1" xfId="0" applyNumberFormat="1" applyFont="1" applyFill="1" applyBorder="1" applyAlignment="1">
      <alignment horizontal="center" vertical="top" wrapText="1"/>
    </xf>
    <xf numFmtId="168" fontId="5" fillId="32" borderId="1" xfId="0" applyNumberFormat="1" applyFont="1" applyFill="1" applyBorder="1" applyAlignment="1" applyProtection="1">
      <alignment horizontal="justify" vertical="top" wrapText="1"/>
      <protection locked="0"/>
    </xf>
    <xf numFmtId="165" fontId="5" fillId="32" borderId="1" xfId="32" applyNumberFormat="1" applyFont="1" applyFill="1" applyBorder="1" applyAlignment="1" applyProtection="1">
      <alignment horizontal="right" vertical="top" wrapText="1"/>
    </xf>
    <xf numFmtId="167" fontId="5" fillId="32" borderId="1" xfId="46" applyNumberFormat="1" applyFont="1" applyFill="1" applyBorder="1" applyAlignment="1" applyProtection="1">
      <alignment horizontal="right" vertical="top" wrapText="1"/>
    </xf>
    <xf numFmtId="14" fontId="0" fillId="0" borderId="1" xfId="0" applyNumberFormat="1" applyBorder="1"/>
    <xf numFmtId="168" fontId="7" fillId="0" borderId="0" xfId="0" applyNumberFormat="1" applyFont="1" applyFill="1" applyBorder="1" applyAlignment="1">
      <alignment horizontal="center" vertical="top"/>
    </xf>
    <xf numFmtId="0" fontId="7" fillId="0" borderId="1" xfId="0" applyFont="1" applyFill="1" applyBorder="1" applyAlignment="1">
      <alignment horizontal="center" vertical="top"/>
    </xf>
    <xf numFmtId="169" fontId="5" fillId="32" borderId="1" xfId="32" applyNumberFormat="1" applyFont="1" applyFill="1" applyBorder="1" applyAlignment="1" applyProtection="1">
      <alignment horizontal="justify" vertical="top"/>
      <protection locked="0"/>
    </xf>
    <xf numFmtId="0" fontId="6" fillId="32" borderId="1" xfId="0" applyFont="1" applyFill="1" applyBorder="1" applyAlignment="1">
      <alignment horizontal="justify" vertical="top"/>
    </xf>
    <xf numFmtId="0" fontId="32" fillId="36" borderId="1" xfId="0" applyFont="1" applyFill="1" applyBorder="1" applyAlignment="1">
      <alignment horizontal="center" vertical="top" wrapText="1"/>
    </xf>
    <xf numFmtId="167" fontId="32" fillId="36" borderId="1" xfId="32" applyNumberFormat="1" applyFont="1" applyFill="1" applyBorder="1" applyAlignment="1" applyProtection="1">
      <alignment horizontal="center" vertical="top" wrapText="1"/>
    </xf>
    <xf numFmtId="0" fontId="5" fillId="32" borderId="1" xfId="0" applyNumberFormat="1" applyFont="1" applyFill="1" applyBorder="1" applyAlignment="1">
      <alignment horizontal="right" vertical="top" wrapText="1"/>
    </xf>
    <xf numFmtId="0" fontId="5" fillId="32" borderId="1" xfId="0" applyNumberFormat="1" applyFont="1" applyFill="1" applyBorder="1" applyAlignment="1">
      <alignment horizontal="justify" vertical="top" wrapText="1"/>
    </xf>
    <xf numFmtId="0" fontId="5" fillId="32" borderId="1" xfId="35" applyNumberFormat="1" applyFont="1" applyFill="1" applyBorder="1" applyAlignment="1">
      <alignment horizontal="right" vertical="top" wrapText="1"/>
    </xf>
    <xf numFmtId="0" fontId="5" fillId="32" borderId="1" xfId="35" applyNumberFormat="1" applyFont="1" applyFill="1" applyBorder="1" applyAlignment="1">
      <alignment horizontal="justify" vertical="top" wrapText="1"/>
    </xf>
    <xf numFmtId="0" fontId="5" fillId="32" borderId="1" xfId="35" applyNumberFormat="1" applyFont="1" applyFill="1" applyBorder="1" applyAlignment="1">
      <alignment horizontal="left" vertical="top" wrapText="1"/>
    </xf>
    <xf numFmtId="3" fontId="5" fillId="32" borderId="1" xfId="0" applyNumberFormat="1" applyFont="1" applyFill="1" applyBorder="1" applyAlignment="1">
      <alignment horizontal="justify" vertical="top"/>
    </xf>
    <xf numFmtId="0" fontId="5" fillId="32" borderId="1" xfId="0" applyFont="1" applyFill="1" applyBorder="1" applyAlignment="1" applyProtection="1">
      <alignment horizontal="left" vertical="top" wrapText="1"/>
      <protection locked="0"/>
    </xf>
    <xf numFmtId="0" fontId="5" fillId="32" borderId="1" xfId="0" applyNumberFormat="1" applyFont="1" applyFill="1" applyBorder="1" applyAlignment="1">
      <alignment horizontal="left" vertical="top" wrapText="1"/>
    </xf>
    <xf numFmtId="1" fontId="5" fillId="32" borderId="1" xfId="46" applyNumberFormat="1" applyFont="1" applyFill="1" applyBorder="1" applyAlignment="1" applyProtection="1">
      <alignment horizontal="center" vertical="top" wrapText="1"/>
    </xf>
    <xf numFmtId="1" fontId="5" fillId="32" borderId="1" xfId="46" applyNumberFormat="1" applyFont="1" applyFill="1" applyBorder="1" applyAlignment="1" applyProtection="1">
      <alignment horizontal="justify" vertical="top" wrapText="1"/>
    </xf>
    <xf numFmtId="170" fontId="5" fillId="32" borderId="1" xfId="46" applyNumberFormat="1" applyFont="1" applyFill="1" applyBorder="1" applyAlignment="1" applyProtection="1">
      <alignment horizontal="center" vertical="top" wrapText="1"/>
    </xf>
    <xf numFmtId="0" fontId="34" fillId="32" borderId="1" xfId="49" applyFont="1" applyFill="1" applyBorder="1" applyAlignment="1" applyProtection="1">
      <alignment horizontal="justify" vertical="top" wrapText="1"/>
      <protection locked="0"/>
    </xf>
    <xf numFmtId="1" fontId="5" fillId="32" borderId="7" xfId="46" applyNumberFormat="1" applyFont="1" applyFill="1" applyBorder="1" applyAlignment="1" applyProtection="1">
      <alignment horizontal="justify" vertical="top" wrapText="1"/>
    </xf>
    <xf numFmtId="170" fontId="5" fillId="32" borderId="7" xfId="46" applyNumberFormat="1" applyFont="1" applyFill="1" applyBorder="1" applyAlignment="1" applyProtection="1">
      <alignment horizontal="center" vertical="top" wrapText="1"/>
    </xf>
    <xf numFmtId="170" fontId="5" fillId="32" borderId="1" xfId="0" applyNumberFormat="1" applyFont="1" applyFill="1" applyBorder="1" applyAlignment="1">
      <alignment horizontal="center" vertical="top" wrapText="1"/>
    </xf>
    <xf numFmtId="1" fontId="5" fillId="32" borderId="1" xfId="0" applyNumberFormat="1" applyFont="1" applyFill="1" applyBorder="1" applyAlignment="1" applyProtection="1">
      <alignment horizontal="justify" vertical="top" wrapText="1"/>
    </xf>
    <xf numFmtId="170" fontId="5" fillId="32" borderId="1" xfId="0" applyNumberFormat="1" applyFont="1" applyFill="1" applyBorder="1" applyAlignment="1" applyProtection="1">
      <alignment horizontal="center" vertical="top" wrapText="1"/>
    </xf>
    <xf numFmtId="1" fontId="5" fillId="32" borderId="1" xfId="0" applyNumberFormat="1" applyFont="1" applyFill="1" applyBorder="1" applyAlignment="1">
      <alignment horizontal="justify" vertical="top" wrapText="1"/>
    </xf>
    <xf numFmtId="0" fontId="5" fillId="32" borderId="1" xfId="0" applyFont="1" applyFill="1" applyBorder="1" applyAlignment="1" applyProtection="1">
      <alignment horizontal="justify" vertical="top"/>
      <protection locked="0"/>
    </xf>
    <xf numFmtId="49" fontId="5" fillId="32" borderId="1" xfId="0" applyNumberFormat="1" applyFont="1" applyFill="1" applyBorder="1" applyAlignment="1" applyProtection="1">
      <alignment horizontal="left" vertical="top" wrapText="1"/>
    </xf>
    <xf numFmtId="0" fontId="5" fillId="32" borderId="1" xfId="0" applyFont="1" applyFill="1" applyBorder="1" applyAlignment="1">
      <alignment horizontal="left" vertical="top"/>
    </xf>
    <xf numFmtId="1" fontId="5" fillId="32" borderId="1" xfId="46" applyNumberFormat="1" applyFont="1" applyFill="1" applyBorder="1" applyAlignment="1" applyProtection="1">
      <alignment horizontal="left" vertical="top" wrapText="1"/>
    </xf>
    <xf numFmtId="170" fontId="36" fillId="32" borderId="1" xfId="0" applyNumberFormat="1" applyFont="1" applyFill="1" applyBorder="1" applyAlignment="1" applyProtection="1">
      <alignment horizontal="center" vertical="top"/>
      <protection locked="0"/>
    </xf>
    <xf numFmtId="0" fontId="36" fillId="32" borderId="1" xfId="0" applyFont="1" applyFill="1" applyBorder="1" applyAlignment="1">
      <alignment horizontal="center" vertical="top" wrapText="1"/>
    </xf>
    <xf numFmtId="0" fontId="5" fillId="32" borderId="1" xfId="0" applyFont="1" applyFill="1" applyBorder="1" applyAlignment="1" applyProtection="1">
      <alignment horizontal="right" vertical="top" wrapText="1"/>
    </xf>
    <xf numFmtId="0" fontId="37" fillId="0" borderId="4" xfId="53" applyFont="1" applyBorder="1" applyAlignment="1">
      <alignment horizontal="center"/>
    </xf>
    <xf numFmtId="0" fontId="37" fillId="0" borderId="5" xfId="53" applyFont="1" applyBorder="1" applyAlignment="1">
      <alignment horizontal="center"/>
    </xf>
    <xf numFmtId="0" fontId="37" fillId="0" borderId="6" xfId="53" applyFont="1" applyBorder="1" applyAlignment="1">
      <alignment horizontal="center"/>
    </xf>
    <xf numFmtId="0" fontId="37" fillId="38" borderId="1" xfId="53" applyFont="1" applyFill="1" applyBorder="1" applyAlignment="1">
      <alignment horizontal="center" vertical="top" wrapText="1"/>
    </xf>
    <xf numFmtId="0" fontId="38" fillId="0" borderId="1" xfId="53" applyFont="1" applyBorder="1" applyAlignment="1">
      <alignment horizontal="center"/>
    </xf>
    <xf numFmtId="171" fontId="38" fillId="39" borderId="1" xfId="54" applyNumberFormat="1" applyFont="1" applyFill="1" applyBorder="1" applyAlignment="1">
      <alignment horizontal="right" vertical="center" wrapText="1"/>
    </xf>
    <xf numFmtId="171" fontId="38" fillId="0" borderId="1" xfId="54" applyNumberFormat="1" applyFont="1" applyBorder="1"/>
    <xf numFmtId="0" fontId="38" fillId="0" borderId="1" xfId="53" applyFont="1" applyBorder="1" applyAlignment="1">
      <alignment horizontal="center" wrapText="1"/>
    </xf>
    <xf numFmtId="0" fontId="38" fillId="0" borderId="1" xfId="53" applyFont="1" applyBorder="1" applyAlignment="1">
      <alignment horizontal="center" vertical="center"/>
    </xf>
    <xf numFmtId="0" fontId="37" fillId="38" borderId="1" xfId="53" applyFont="1" applyFill="1" applyBorder="1" applyAlignment="1">
      <alignment horizontal="center" wrapText="1"/>
    </xf>
    <xf numFmtId="0" fontId="37" fillId="38" borderId="1" xfId="53" applyFont="1" applyFill="1" applyBorder="1" applyAlignment="1">
      <alignment horizontal="center"/>
    </xf>
    <xf numFmtId="171" fontId="37" fillId="38" borderId="1" xfId="54" applyNumberFormat="1" applyFont="1" applyFill="1" applyBorder="1"/>
    <xf numFmtId="0" fontId="1" fillId="0" borderId="0" xfId="53"/>
    <xf numFmtId="167" fontId="29" fillId="33" borderId="1" xfId="32" applyNumberFormat="1" applyFont="1" applyFill="1" applyBorder="1" applyAlignment="1" applyProtection="1">
      <alignment horizontal="center" vertical="center" wrapText="1"/>
      <protection locked="0"/>
    </xf>
    <xf numFmtId="167" fontId="29" fillId="33" borderId="7" xfId="32" applyNumberFormat="1" applyFont="1" applyFill="1" applyBorder="1" applyAlignment="1" applyProtection="1">
      <alignment horizontal="center" vertical="center" wrapText="1"/>
      <protection locked="0"/>
    </xf>
    <xf numFmtId="1" fontId="29" fillId="33" borderId="9" xfId="32" applyNumberFormat="1" applyFont="1" applyFill="1" applyBorder="1" applyAlignment="1">
      <alignment horizontal="center" vertical="center" wrapText="1"/>
    </xf>
    <xf numFmtId="1" fontId="29" fillId="33" borderId="12" xfId="32" applyNumberFormat="1" applyFont="1" applyFill="1" applyBorder="1" applyAlignment="1">
      <alignment horizontal="center" vertical="center" wrapText="1"/>
    </xf>
    <xf numFmtId="1" fontId="29" fillId="33" borderId="8" xfId="32" applyNumberFormat="1" applyFont="1" applyFill="1" applyBorder="1" applyAlignment="1">
      <alignment horizontal="center" vertical="center" wrapText="1"/>
    </xf>
    <xf numFmtId="168" fontId="29" fillId="35" borderId="7" xfId="0" applyNumberFormat="1" applyFont="1" applyFill="1" applyBorder="1" applyAlignment="1" applyProtection="1">
      <alignment horizontal="center" vertical="center" wrapText="1"/>
      <protection locked="0"/>
    </xf>
    <xf numFmtId="168" fontId="29" fillId="35" borderId="10" xfId="0" applyNumberFormat="1" applyFont="1" applyFill="1" applyBorder="1" applyAlignment="1" applyProtection="1">
      <alignment horizontal="center" vertical="center" wrapText="1"/>
      <protection locked="0"/>
    </xf>
    <xf numFmtId="0" fontId="29" fillId="33" borderId="1" xfId="0" applyFont="1" applyFill="1" applyBorder="1" applyAlignment="1" applyProtection="1">
      <alignment horizontal="center" vertical="center" wrapText="1"/>
      <protection locked="0"/>
    </xf>
    <xf numFmtId="0" fontId="29" fillId="33" borderId="7" xfId="0" applyFont="1" applyFill="1" applyBorder="1" applyAlignment="1" applyProtection="1">
      <alignment horizontal="center" vertical="center" wrapText="1"/>
      <protection locked="0"/>
    </xf>
    <xf numFmtId="1" fontId="29" fillId="33" borderId="1" xfId="0" applyNumberFormat="1" applyFont="1" applyFill="1" applyBorder="1" applyAlignment="1" applyProtection="1">
      <alignment horizontal="center" vertical="center" wrapText="1"/>
      <protection locked="0"/>
    </xf>
    <xf numFmtId="1" fontId="29" fillId="33" borderId="7" xfId="0" applyNumberFormat="1" applyFont="1" applyFill="1" applyBorder="1" applyAlignment="1" applyProtection="1">
      <alignment horizontal="center" vertical="center" wrapText="1"/>
      <protection locked="0"/>
    </xf>
    <xf numFmtId="0" fontId="35" fillId="37" borderId="7" xfId="0" applyFont="1" applyFill="1" applyBorder="1" applyAlignment="1">
      <alignment horizontal="center" vertical="center" wrapText="1"/>
    </xf>
    <xf numFmtId="0" fontId="35" fillId="37" borderId="11" xfId="0" applyFont="1" applyFill="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6" xfId="0" applyFont="1" applyBorder="1" applyAlignment="1">
      <alignment horizontal="center" vertical="center" wrapText="1"/>
    </xf>
    <xf numFmtId="167" fontId="29" fillId="34" borderId="1" xfId="32" applyNumberFormat="1" applyFont="1" applyFill="1" applyBorder="1" applyAlignment="1" applyProtection="1">
      <alignment horizontal="center" vertical="center" wrapText="1"/>
      <protection locked="0"/>
    </xf>
    <xf numFmtId="167" fontId="29" fillId="34" borderId="7" xfId="32" applyNumberFormat="1" applyFont="1" applyFill="1" applyBorder="1" applyAlignment="1" applyProtection="1">
      <alignment horizontal="center" vertical="center" wrapText="1"/>
      <protection locked="0"/>
    </xf>
    <xf numFmtId="0" fontId="9" fillId="0" borderId="3" xfId="0" applyFont="1" applyBorder="1" applyAlignment="1">
      <alignment horizontal="center" vertical="center" wrapText="1"/>
    </xf>
    <xf numFmtId="0" fontId="9" fillId="0" borderId="21" xfId="0" applyFont="1" applyBorder="1" applyAlignment="1">
      <alignment horizontal="center" vertical="center" wrapText="1"/>
    </xf>
    <xf numFmtId="168" fontId="9" fillId="0" borderId="21" xfId="0" applyNumberFormat="1" applyFont="1" applyBorder="1" applyAlignment="1">
      <alignment horizontal="center" vertical="center" wrapText="1"/>
    </xf>
    <xf numFmtId="0" fontId="9" fillId="32" borderId="21" xfId="0" applyFont="1" applyFill="1" applyBorder="1" applyAlignment="1">
      <alignment horizontal="center" vertical="center" wrapText="1"/>
    </xf>
    <xf numFmtId="0" fontId="9" fillId="0" borderId="2" xfId="0" applyFont="1" applyBorder="1" applyAlignment="1">
      <alignment horizontal="center"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168" fontId="10" fillId="0" borderId="5" xfId="0" applyNumberFormat="1" applyFont="1" applyBorder="1" applyAlignment="1">
      <alignment horizontal="left" vertical="center" wrapText="1"/>
    </xf>
    <xf numFmtId="0" fontId="10" fillId="32" borderId="5" xfId="0" applyFont="1" applyFill="1" applyBorder="1" applyAlignment="1">
      <alignment horizontal="left" vertical="center" wrapText="1"/>
    </xf>
    <xf numFmtId="0" fontId="10" fillId="0" borderId="6" xfId="0" applyFont="1" applyBorder="1" applyAlignment="1">
      <alignment horizontal="left" vertical="center" wrapText="1"/>
    </xf>
    <xf numFmtId="0" fontId="29" fillId="33" borderId="9" xfId="0" applyFont="1" applyFill="1" applyBorder="1" applyAlignment="1">
      <alignment horizontal="center" vertical="center" wrapText="1"/>
    </xf>
    <xf numFmtId="0" fontId="29" fillId="33" borderId="8" xfId="0" applyFont="1" applyFill="1" applyBorder="1" applyAlignment="1">
      <alignment horizontal="center" vertical="center" wrapText="1"/>
    </xf>
    <xf numFmtId="0" fontId="29" fillId="33" borderId="11" xfId="0" applyFont="1" applyFill="1" applyBorder="1" applyAlignment="1" applyProtection="1">
      <alignment horizontal="center" vertical="center" wrapText="1"/>
      <protection locked="0"/>
    </xf>
    <xf numFmtId="0" fontId="29" fillId="35" borderId="1" xfId="0" applyFont="1" applyFill="1" applyBorder="1" applyAlignment="1" applyProtection="1">
      <alignment horizontal="center" vertical="center" wrapText="1"/>
      <protection locked="0"/>
    </xf>
    <xf numFmtId="0" fontId="29" fillId="35" borderId="7" xfId="0" applyFont="1" applyFill="1" applyBorder="1" applyAlignment="1" applyProtection="1">
      <alignment horizontal="center" vertical="center" wrapText="1"/>
      <protection locked="0"/>
    </xf>
    <xf numFmtId="0" fontId="29" fillId="33" borderId="7" xfId="0" applyFont="1" applyFill="1" applyBorder="1" applyAlignment="1" applyProtection="1">
      <alignment horizontal="justify" vertical="center" wrapText="1"/>
      <protection locked="0"/>
    </xf>
    <xf numFmtId="0" fontId="29" fillId="33" borderId="11" xfId="0" applyFont="1" applyFill="1" applyBorder="1" applyAlignment="1" applyProtection="1">
      <alignment horizontal="justify" vertical="center" wrapText="1"/>
      <protection locked="0"/>
    </xf>
    <xf numFmtId="168" fontId="29" fillId="33" borderId="7" xfId="0" applyNumberFormat="1" applyFont="1" applyFill="1" applyBorder="1" applyAlignment="1" applyProtection="1">
      <alignment horizontal="center" vertical="center" wrapText="1"/>
      <protection locked="0"/>
    </xf>
    <xf numFmtId="168" fontId="29" fillId="33" borderId="11" xfId="0" applyNumberFormat="1" applyFont="1" applyFill="1" applyBorder="1" applyAlignment="1" applyProtection="1">
      <alignment horizontal="center" vertical="center" wrapText="1"/>
      <protection locked="0"/>
    </xf>
    <xf numFmtId="0" fontId="37" fillId="0" borderId="3" xfId="53" applyFont="1" applyBorder="1" applyAlignment="1">
      <alignment horizontal="center" wrapText="1"/>
    </xf>
    <xf numFmtId="0" fontId="37" fillId="0" borderId="21" xfId="53" applyFont="1" applyBorder="1" applyAlignment="1">
      <alignment horizontal="center" wrapText="1"/>
    </xf>
    <xf numFmtId="0" fontId="37" fillId="0" borderId="2" xfId="53" applyFont="1" applyBorder="1" applyAlignment="1">
      <alignment horizontal="center" wrapText="1"/>
    </xf>
    <xf numFmtId="0" fontId="37" fillId="0" borderId="22" xfId="53" applyFont="1" applyBorder="1" applyAlignment="1">
      <alignment horizontal="center" vertical="center" wrapText="1"/>
    </xf>
    <xf numFmtId="0" fontId="37" fillId="0" borderId="0" xfId="53" applyFont="1" applyBorder="1" applyAlignment="1">
      <alignment horizontal="center" vertical="center" wrapText="1"/>
    </xf>
    <xf numFmtId="0" fontId="37" fillId="0" borderId="23" xfId="53" applyFont="1" applyBorder="1" applyAlignment="1">
      <alignment horizontal="center" vertical="center" wrapText="1"/>
    </xf>
  </cellXfs>
  <cellStyles count="55">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Hipervínculo" xfId="49" builtinId="8"/>
    <cellStyle name="Incorrecto" xfId="31" builtinId="27" customBuiltin="1"/>
    <cellStyle name="Millares" xfId="32" builtinId="3"/>
    <cellStyle name="Millares 2" xfId="33"/>
    <cellStyle name="Millares 2 2" xfId="52"/>
    <cellStyle name="Millares 3" xfId="51"/>
    <cellStyle name="Millares 4" xfId="54"/>
    <cellStyle name="Millares 5" xfId="46"/>
    <cellStyle name="Neutral" xfId="34" builtinId="28" customBuiltin="1"/>
    <cellStyle name="Normal" xfId="0" builtinId="0" customBuiltin="1"/>
    <cellStyle name="Normal 2" xfId="35"/>
    <cellStyle name="Normal 3" xfId="48"/>
    <cellStyle name="Normal 4" xfId="50"/>
    <cellStyle name="Normal 5" xfId="53"/>
    <cellStyle name="Normal 6" xfId="47"/>
    <cellStyle name="Normal_Hoja1" xfId="36"/>
    <cellStyle name="Notas 2" xfId="37"/>
    <cellStyle name="Notas 2 2" xfId="38"/>
    <cellStyle name="Salida" xfId="39" builtinId="21" customBuiltin="1"/>
    <cellStyle name="Texto de advertencia" xfId="40" builtinId="11" customBuiltin="1"/>
    <cellStyle name="Texto explicativo" xfId="41" builtinId="53" customBuiltin="1"/>
    <cellStyle name="Título" xfId="42" builtinId="15" customBuiltin="1"/>
    <cellStyle name="Título 2" xfId="43" builtinId="17" customBuiltin="1"/>
    <cellStyle name="Título 3" xfId="44" builtinId="18" customBuiltin="1"/>
    <cellStyle name="Total" xfId="45" builtinId="25" customBuiltin="1"/>
  </cellStyles>
  <dxfs count="0"/>
  <tableStyles count="0" defaultTableStyle="TableStyleMedium9" defaultPivotStyle="PivotStyleLight16"/>
  <colors>
    <mruColors>
      <color rgb="FFCCFFFF"/>
      <color rgb="FFCC99FF"/>
      <color rgb="FFD5E38D"/>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75411</xdr:colOff>
      <xdr:row>0</xdr:row>
      <xdr:rowOff>67470</xdr:rowOff>
    </xdr:from>
    <xdr:to>
      <xdr:col>1</xdr:col>
      <xdr:colOff>416718</xdr:colOff>
      <xdr:row>1</xdr:row>
      <xdr:rowOff>309829</xdr:rowOff>
    </xdr:to>
    <xdr:pic>
      <xdr:nvPicPr>
        <xdr:cNvPr id="3" name="Picture 73"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411" y="67470"/>
          <a:ext cx="1179507" cy="8043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atalinasaenzh@hotmail.com" TargetMode="External"/><Relationship Id="rId3" Type="http://schemas.openxmlformats.org/officeDocument/2006/relationships/hyperlink" Target="mailto:bcastaneda58@hotmail.com" TargetMode="External"/><Relationship Id="rId7" Type="http://schemas.openxmlformats.org/officeDocument/2006/relationships/hyperlink" Target="mailto:normanfg@gmail.com" TargetMode="External"/><Relationship Id="rId2" Type="http://schemas.openxmlformats.org/officeDocument/2006/relationships/hyperlink" Target="mailto:itsumiko@gmail.com" TargetMode="External"/><Relationship Id="rId1" Type="http://schemas.openxmlformats.org/officeDocument/2006/relationships/hyperlink" Target="mailto:epinayup@hotmail.com" TargetMode="External"/><Relationship Id="rId6" Type="http://schemas.openxmlformats.org/officeDocument/2006/relationships/hyperlink" Target="mailto:icardona@vgcd.co" TargetMode="External"/><Relationship Id="rId11" Type="http://schemas.openxmlformats.org/officeDocument/2006/relationships/drawing" Target="../drawings/drawing1.xml"/><Relationship Id="rId5" Type="http://schemas.openxmlformats.org/officeDocument/2006/relationships/hyperlink" Target="mailto:fabiosierraf@hotmail.com" TargetMode="External"/><Relationship Id="rId10" Type="http://schemas.openxmlformats.org/officeDocument/2006/relationships/printerSettings" Target="../printerSettings/printerSettings1.bin"/><Relationship Id="rId4" Type="http://schemas.openxmlformats.org/officeDocument/2006/relationships/hyperlink" Target="mailto:cesargespinosa@gmail.com" TargetMode="External"/><Relationship Id="rId9" Type="http://schemas.openxmlformats.org/officeDocument/2006/relationships/hyperlink" Target="mailto:vacio000@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theme="0"/>
  </sheetPr>
  <dimension ref="A1:AI142"/>
  <sheetViews>
    <sheetView showGridLines="0" tabSelected="1" view="pageBreakPreview" zoomScale="80" zoomScaleNormal="44" zoomScaleSheetLayoutView="80" workbookViewId="0">
      <pane xSplit="1" ySplit="4" topLeftCell="K135" activePane="bottomRight" state="frozen"/>
      <selection pane="topRight" activeCell="B1" sqref="B1"/>
      <selection pane="bottomLeft" activeCell="A5" sqref="A5"/>
      <selection pane="bottomRight" activeCell="N136" sqref="N136"/>
    </sheetView>
  </sheetViews>
  <sheetFormatPr baseColWidth="10" defaultRowHeight="12" x14ac:dyDescent="0.2"/>
  <cols>
    <col min="1" max="1" width="12.5703125" style="2" customWidth="1"/>
    <col min="2" max="2" width="15.140625" style="3" customWidth="1"/>
    <col min="3" max="3" width="46.28515625" style="28" customWidth="1"/>
    <col min="4" max="4" width="18.28515625" style="28" customWidth="1"/>
    <col min="5" max="5" width="19.5703125" style="3" customWidth="1"/>
    <col min="6" max="6" width="16.28515625" style="9" customWidth="1"/>
    <col min="7" max="7" width="14.85546875" style="9" customWidth="1"/>
    <col min="8" max="8" width="14.42578125" style="4" customWidth="1"/>
    <col min="9" max="9" width="10" style="6" bestFit="1" customWidth="1"/>
    <col min="10" max="10" width="10.85546875" style="6" bestFit="1" customWidth="1"/>
    <col min="11" max="11" width="14" style="6" customWidth="1"/>
    <col min="12" max="12" width="12.7109375" style="6" customWidth="1"/>
    <col min="13" max="13" width="16.85546875" style="6" customWidth="1"/>
    <col min="14" max="14" width="12.7109375" style="6" customWidth="1"/>
    <col min="15" max="15" width="15.5703125" style="6" customWidth="1"/>
    <col min="16" max="18" width="12.7109375" style="6" customWidth="1"/>
    <col min="19" max="19" width="15.140625" style="5" customWidth="1"/>
    <col min="20" max="20" width="12.140625" style="7" customWidth="1"/>
    <col min="21" max="21" width="11.28515625" style="51" customWidth="1"/>
    <col min="22" max="22" width="12.7109375" style="8" customWidth="1"/>
    <col min="23" max="23" width="12.7109375" style="118" customWidth="1"/>
    <col min="24" max="24" width="11.85546875" style="8" bestFit="1" customWidth="1"/>
    <col min="25" max="25" width="12.5703125" style="8" customWidth="1"/>
    <col min="26" max="26" width="12.42578125" style="8" customWidth="1"/>
    <col min="27" max="27" width="14.5703125" style="8" bestFit="1" customWidth="1"/>
    <col min="28" max="28" width="12.85546875" style="98" customWidth="1"/>
    <col min="29" max="29" width="16.85546875" style="98" customWidth="1"/>
    <col min="30" max="30" width="19.7109375" style="39" customWidth="1"/>
    <col min="31" max="31" width="16.5703125" style="39" customWidth="1"/>
    <col min="32" max="32" width="18.85546875" style="2" customWidth="1"/>
    <col min="33" max="33" width="11.42578125" style="28"/>
    <col min="34" max="16384" width="11.42578125" style="2"/>
  </cols>
  <sheetData>
    <row r="1" spans="1:35" s="1" customFormat="1" ht="44.25" customHeight="1" x14ac:dyDescent="0.2">
      <c r="A1" s="175"/>
      <c r="B1" s="176"/>
      <c r="C1" s="181" t="s">
        <v>439</v>
      </c>
      <c r="D1" s="182"/>
      <c r="E1" s="182"/>
      <c r="F1" s="182"/>
      <c r="G1" s="182"/>
      <c r="H1" s="182"/>
      <c r="I1" s="182"/>
      <c r="J1" s="182"/>
      <c r="K1" s="182"/>
      <c r="L1" s="182"/>
      <c r="M1" s="182"/>
      <c r="N1" s="182"/>
      <c r="O1" s="182"/>
      <c r="P1" s="182"/>
      <c r="Q1" s="182"/>
      <c r="R1" s="182"/>
      <c r="S1" s="182"/>
      <c r="T1" s="182"/>
      <c r="U1" s="182"/>
      <c r="V1" s="182"/>
      <c r="W1" s="183"/>
      <c r="X1" s="182"/>
      <c r="Y1" s="182"/>
      <c r="Z1" s="182"/>
      <c r="AA1" s="182"/>
      <c r="AB1" s="184"/>
      <c r="AC1" s="184"/>
      <c r="AD1" s="184"/>
      <c r="AE1" s="184"/>
      <c r="AF1" s="185"/>
      <c r="AG1" s="111"/>
      <c r="AH1" s="111"/>
      <c r="AI1" s="111"/>
    </row>
    <row r="2" spans="1:35" s="1" customFormat="1" ht="29.25" customHeight="1" x14ac:dyDescent="0.2">
      <c r="A2" s="177"/>
      <c r="B2" s="178"/>
      <c r="C2" s="186"/>
      <c r="D2" s="187"/>
      <c r="E2" s="187"/>
      <c r="F2" s="187"/>
      <c r="G2" s="187"/>
      <c r="H2" s="187"/>
      <c r="I2" s="187"/>
      <c r="J2" s="187"/>
      <c r="K2" s="187"/>
      <c r="L2" s="187"/>
      <c r="M2" s="187"/>
      <c r="N2" s="187"/>
      <c r="O2" s="187"/>
      <c r="P2" s="187"/>
      <c r="Q2" s="187"/>
      <c r="R2" s="187"/>
      <c r="S2" s="187"/>
      <c r="T2" s="187"/>
      <c r="U2" s="187"/>
      <c r="V2" s="187"/>
      <c r="W2" s="188"/>
      <c r="X2" s="187"/>
      <c r="Y2" s="187"/>
      <c r="Z2" s="187"/>
      <c r="AA2" s="187"/>
      <c r="AB2" s="189"/>
      <c r="AC2" s="189"/>
      <c r="AD2" s="189"/>
      <c r="AE2" s="189"/>
      <c r="AF2" s="190"/>
      <c r="AG2" s="111"/>
      <c r="AH2" s="111"/>
      <c r="AI2" s="111"/>
    </row>
    <row r="3" spans="1:35" s="87" customFormat="1" ht="21" customHeight="1" x14ac:dyDescent="0.2">
      <c r="A3" s="162" t="s">
        <v>1</v>
      </c>
      <c r="B3" s="179" t="s">
        <v>13</v>
      </c>
      <c r="C3" s="162" t="s">
        <v>5</v>
      </c>
      <c r="D3" s="162" t="s">
        <v>0</v>
      </c>
      <c r="E3" s="179" t="s">
        <v>4</v>
      </c>
      <c r="F3" s="162" t="s">
        <v>3</v>
      </c>
      <c r="G3" s="164" t="s">
        <v>9</v>
      </c>
      <c r="H3" s="165"/>
      <c r="I3" s="166"/>
      <c r="J3" s="173" t="s">
        <v>731</v>
      </c>
      <c r="K3" s="173" t="s">
        <v>732</v>
      </c>
      <c r="L3" s="173" t="s">
        <v>733</v>
      </c>
      <c r="M3" s="173" t="s">
        <v>734</v>
      </c>
      <c r="N3" s="173" t="s">
        <v>735</v>
      </c>
      <c r="O3" s="173" t="s">
        <v>736</v>
      </c>
      <c r="P3" s="173" t="s">
        <v>737</v>
      </c>
      <c r="Q3" s="173" t="s">
        <v>738</v>
      </c>
      <c r="R3" s="173" t="s">
        <v>739</v>
      </c>
      <c r="S3" s="167" t="s">
        <v>2</v>
      </c>
      <c r="T3" s="169" t="s">
        <v>10</v>
      </c>
      <c r="U3" s="171" t="s">
        <v>11</v>
      </c>
      <c r="V3" s="169" t="s">
        <v>415</v>
      </c>
      <c r="W3" s="198" t="s">
        <v>544</v>
      </c>
      <c r="X3" s="170" t="s">
        <v>416</v>
      </c>
      <c r="Y3" s="169" t="s">
        <v>417</v>
      </c>
      <c r="Z3" s="170" t="s">
        <v>418</v>
      </c>
      <c r="AA3" s="194" t="s">
        <v>419</v>
      </c>
      <c r="AB3" s="169" t="s">
        <v>460</v>
      </c>
      <c r="AC3" s="169" t="s">
        <v>420</v>
      </c>
      <c r="AD3" s="191" t="s">
        <v>12</v>
      </c>
      <c r="AE3" s="192"/>
      <c r="AF3" s="170" t="s">
        <v>287</v>
      </c>
      <c r="AG3" s="196" t="s">
        <v>457</v>
      </c>
      <c r="AH3" s="196" t="s">
        <v>433</v>
      </c>
      <c r="AI3" s="196" t="s">
        <v>545</v>
      </c>
    </row>
    <row r="4" spans="1:35" s="87" customFormat="1" ht="36" customHeight="1" x14ac:dyDescent="0.2">
      <c r="A4" s="163"/>
      <c r="B4" s="180"/>
      <c r="C4" s="163"/>
      <c r="D4" s="163"/>
      <c r="E4" s="180"/>
      <c r="F4" s="163"/>
      <c r="G4" s="88" t="s">
        <v>7</v>
      </c>
      <c r="H4" s="89" t="s">
        <v>8</v>
      </c>
      <c r="I4" s="89" t="s">
        <v>6</v>
      </c>
      <c r="J4" s="174"/>
      <c r="K4" s="174"/>
      <c r="L4" s="174"/>
      <c r="M4" s="174"/>
      <c r="N4" s="174"/>
      <c r="O4" s="174"/>
      <c r="P4" s="174"/>
      <c r="Q4" s="174"/>
      <c r="R4" s="174"/>
      <c r="S4" s="168"/>
      <c r="T4" s="170"/>
      <c r="U4" s="172"/>
      <c r="V4" s="170"/>
      <c r="W4" s="199"/>
      <c r="X4" s="193"/>
      <c r="Y4" s="170"/>
      <c r="Z4" s="193"/>
      <c r="AA4" s="195"/>
      <c r="AB4" s="170"/>
      <c r="AC4" s="170"/>
      <c r="AD4" s="88" t="s">
        <v>7</v>
      </c>
      <c r="AE4" s="88" t="s">
        <v>286</v>
      </c>
      <c r="AF4" s="193"/>
      <c r="AG4" s="197"/>
      <c r="AH4" s="197"/>
      <c r="AI4" s="197"/>
    </row>
    <row r="5" spans="1:35" s="39" customFormat="1" ht="129.75" customHeight="1" x14ac:dyDescent="0.2">
      <c r="A5" s="24">
        <v>1</v>
      </c>
      <c r="B5" s="34" t="s">
        <v>16</v>
      </c>
      <c r="C5" s="13" t="s">
        <v>19</v>
      </c>
      <c r="D5" s="13" t="s">
        <v>15</v>
      </c>
      <c r="E5" s="16" t="s">
        <v>336</v>
      </c>
      <c r="F5" s="20">
        <v>48300000</v>
      </c>
      <c r="G5" s="16" t="s">
        <v>14</v>
      </c>
      <c r="H5" s="40">
        <v>19230447</v>
      </c>
      <c r="I5" s="15">
        <v>4</v>
      </c>
      <c r="J5" s="132" t="s">
        <v>549</v>
      </c>
      <c r="K5" s="16" t="s">
        <v>550</v>
      </c>
      <c r="L5" s="128" t="s">
        <v>551</v>
      </c>
      <c r="M5" s="133" t="s">
        <v>552</v>
      </c>
      <c r="N5" s="134">
        <v>27.9</v>
      </c>
      <c r="O5" s="13" t="s">
        <v>553</v>
      </c>
      <c r="P5" s="30" t="s">
        <v>554</v>
      </c>
      <c r="Q5" s="135" t="s">
        <v>555</v>
      </c>
      <c r="R5" s="23">
        <v>2446607</v>
      </c>
      <c r="S5" s="18">
        <v>42023</v>
      </c>
      <c r="T5" s="18">
        <v>42025</v>
      </c>
      <c r="U5" s="38">
        <v>180</v>
      </c>
      <c r="V5" s="18">
        <v>42205</v>
      </c>
      <c r="W5" s="105">
        <v>42095</v>
      </c>
      <c r="X5" s="18" t="s">
        <v>481</v>
      </c>
      <c r="Y5" s="44">
        <v>42095</v>
      </c>
      <c r="Z5" s="19"/>
      <c r="AA5" s="12">
        <v>16100000</v>
      </c>
      <c r="AB5" s="19">
        <v>17</v>
      </c>
      <c r="AC5" s="63" t="s">
        <v>337</v>
      </c>
      <c r="AD5" s="30" t="s">
        <v>18</v>
      </c>
      <c r="AE5" s="30" t="s">
        <v>17</v>
      </c>
      <c r="AF5" s="30" t="s">
        <v>338</v>
      </c>
      <c r="AG5" s="35" t="s">
        <v>459</v>
      </c>
      <c r="AH5" s="114">
        <f>Y5</f>
        <v>42095</v>
      </c>
      <c r="AI5" s="103">
        <v>42215</v>
      </c>
    </row>
    <row r="6" spans="1:35" s="39" customFormat="1" ht="93.75" customHeight="1" x14ac:dyDescent="0.2">
      <c r="A6" s="24">
        <v>2</v>
      </c>
      <c r="B6" s="34" t="s">
        <v>421</v>
      </c>
      <c r="C6" s="13" t="s">
        <v>157</v>
      </c>
      <c r="D6" s="13" t="s">
        <v>15</v>
      </c>
      <c r="E6" s="16" t="s">
        <v>289</v>
      </c>
      <c r="F6" s="20">
        <v>970000</v>
      </c>
      <c r="G6" s="16" t="s">
        <v>26</v>
      </c>
      <c r="H6" s="40">
        <v>860509265</v>
      </c>
      <c r="I6" s="13">
        <v>1</v>
      </c>
      <c r="J6" s="13"/>
      <c r="K6" s="13"/>
      <c r="L6" s="13"/>
      <c r="M6" s="13"/>
      <c r="N6" s="13"/>
      <c r="O6" s="13"/>
      <c r="P6" s="13"/>
      <c r="Q6" s="13"/>
      <c r="R6" s="13"/>
      <c r="S6" s="18">
        <v>42032</v>
      </c>
      <c r="T6" s="18">
        <v>42032</v>
      </c>
      <c r="U6" s="38">
        <v>365</v>
      </c>
      <c r="V6" s="18">
        <v>42396</v>
      </c>
      <c r="W6" s="105"/>
      <c r="X6" s="18"/>
      <c r="Y6" s="18">
        <f>V6</f>
        <v>42396</v>
      </c>
      <c r="Z6" s="19"/>
      <c r="AA6" s="12">
        <f>F6+Z6</f>
        <v>970000</v>
      </c>
      <c r="AB6" s="19">
        <v>26</v>
      </c>
      <c r="AC6" s="63" t="s">
        <v>339</v>
      </c>
      <c r="AD6" s="13" t="s">
        <v>47</v>
      </c>
      <c r="AE6" s="21" t="s">
        <v>25</v>
      </c>
      <c r="AF6" s="13" t="s">
        <v>340</v>
      </c>
      <c r="AG6" s="35" t="s">
        <v>458</v>
      </c>
      <c r="AH6" s="114">
        <f t="shared" ref="AH6:AH26" si="0">Y6</f>
        <v>42396</v>
      </c>
      <c r="AI6" s="99" t="s">
        <v>340</v>
      </c>
    </row>
    <row r="7" spans="1:35" s="39" customFormat="1" ht="80.25" customHeight="1" x14ac:dyDescent="0.2">
      <c r="A7" s="24">
        <v>3</v>
      </c>
      <c r="B7" s="34" t="s">
        <v>27</v>
      </c>
      <c r="C7" s="13" t="s">
        <v>28</v>
      </c>
      <c r="D7" s="13" t="s">
        <v>15</v>
      </c>
      <c r="E7" s="16" t="s">
        <v>336</v>
      </c>
      <c r="F7" s="20">
        <v>40000000</v>
      </c>
      <c r="G7" s="16" t="s">
        <v>29</v>
      </c>
      <c r="H7" s="14">
        <v>19166958</v>
      </c>
      <c r="I7" s="15">
        <v>2</v>
      </c>
      <c r="J7" s="132" t="s">
        <v>556</v>
      </c>
      <c r="K7" s="16" t="s">
        <v>557</v>
      </c>
      <c r="L7" s="128" t="s">
        <v>558</v>
      </c>
      <c r="M7" s="133" t="s">
        <v>559</v>
      </c>
      <c r="N7" s="134">
        <v>32</v>
      </c>
      <c r="O7" s="133" t="s">
        <v>560</v>
      </c>
      <c r="P7" s="30" t="s">
        <v>561</v>
      </c>
      <c r="Q7" s="135" t="s">
        <v>562</v>
      </c>
      <c r="R7" s="23">
        <v>2446607</v>
      </c>
      <c r="S7" s="18">
        <v>42032</v>
      </c>
      <c r="T7" s="18">
        <v>42033</v>
      </c>
      <c r="U7" s="38">
        <v>240</v>
      </c>
      <c r="V7" s="18">
        <v>42276</v>
      </c>
      <c r="W7" s="105">
        <v>42277</v>
      </c>
      <c r="X7" s="38" t="s">
        <v>453</v>
      </c>
      <c r="Y7" s="18" t="s">
        <v>454</v>
      </c>
      <c r="Z7" s="20" t="s">
        <v>455</v>
      </c>
      <c r="AA7" s="12">
        <f>40000000+5000000+10000000</f>
        <v>55000000</v>
      </c>
      <c r="AB7" s="19">
        <v>28</v>
      </c>
      <c r="AC7" s="63" t="s">
        <v>341</v>
      </c>
      <c r="AD7" s="13" t="s">
        <v>31</v>
      </c>
      <c r="AE7" s="30" t="s">
        <v>30</v>
      </c>
      <c r="AF7" s="13" t="s">
        <v>340</v>
      </c>
      <c r="AG7" s="35" t="s">
        <v>459</v>
      </c>
      <c r="AH7" s="114">
        <v>42366</v>
      </c>
      <c r="AI7" s="99" t="s">
        <v>546</v>
      </c>
    </row>
    <row r="8" spans="1:35" s="39" customFormat="1" ht="68.25" customHeight="1" x14ac:dyDescent="0.2">
      <c r="A8" s="24">
        <v>4</v>
      </c>
      <c r="B8" s="34" t="s">
        <v>342</v>
      </c>
      <c r="C8" s="32" t="s">
        <v>37</v>
      </c>
      <c r="D8" s="13" t="s">
        <v>15</v>
      </c>
      <c r="E8" s="16" t="s">
        <v>336</v>
      </c>
      <c r="F8" s="20">
        <v>96000000</v>
      </c>
      <c r="G8" s="16" t="s">
        <v>38</v>
      </c>
      <c r="H8" s="29">
        <v>65633630</v>
      </c>
      <c r="I8" s="15">
        <v>3</v>
      </c>
      <c r="J8" s="132" t="s">
        <v>556</v>
      </c>
      <c r="K8" s="13" t="s">
        <v>563</v>
      </c>
      <c r="L8" s="128" t="s">
        <v>564</v>
      </c>
      <c r="M8" s="133" t="s">
        <v>565</v>
      </c>
      <c r="N8" s="134">
        <v>11.5</v>
      </c>
      <c r="O8" s="133" t="s">
        <v>566</v>
      </c>
      <c r="P8" s="30" t="s">
        <v>39</v>
      </c>
      <c r="Q8" s="128" t="s">
        <v>567</v>
      </c>
      <c r="R8" s="23">
        <v>2446607</v>
      </c>
      <c r="S8" s="18">
        <v>42033</v>
      </c>
      <c r="T8" s="18">
        <v>42034</v>
      </c>
      <c r="U8" s="38">
        <v>365</v>
      </c>
      <c r="V8" s="18">
        <v>42398</v>
      </c>
      <c r="W8" s="105"/>
      <c r="X8" s="18"/>
      <c r="Y8" s="18">
        <f t="shared" ref="Y8:Y18" si="1">V8</f>
        <v>42398</v>
      </c>
      <c r="Z8" s="19"/>
      <c r="AA8" s="12">
        <f t="shared" ref="AA8:AA18" si="2">F8+Z8</f>
        <v>96000000</v>
      </c>
      <c r="AB8" s="19">
        <v>32</v>
      </c>
      <c r="AC8" s="63" t="s">
        <v>337</v>
      </c>
      <c r="AD8" s="13" t="s">
        <v>283</v>
      </c>
      <c r="AE8" s="30" t="s">
        <v>39</v>
      </c>
      <c r="AF8" s="13" t="s">
        <v>340</v>
      </c>
      <c r="AG8" s="35" t="s">
        <v>459</v>
      </c>
      <c r="AH8" s="114">
        <f t="shared" si="0"/>
        <v>42398</v>
      </c>
      <c r="AI8" s="99" t="s">
        <v>546</v>
      </c>
    </row>
    <row r="9" spans="1:35" s="39" customFormat="1" ht="83.25" customHeight="1" x14ac:dyDescent="0.2">
      <c r="A9" s="24">
        <v>5</v>
      </c>
      <c r="B9" s="34" t="s">
        <v>34</v>
      </c>
      <c r="C9" s="13" t="s">
        <v>65</v>
      </c>
      <c r="D9" s="13" t="s">
        <v>15</v>
      </c>
      <c r="E9" s="16" t="s">
        <v>336</v>
      </c>
      <c r="F9" s="20">
        <v>22320000</v>
      </c>
      <c r="G9" s="85" t="s">
        <v>64</v>
      </c>
      <c r="H9" s="27">
        <v>1013633246</v>
      </c>
      <c r="I9" s="15">
        <v>1</v>
      </c>
      <c r="J9" s="132" t="s">
        <v>556</v>
      </c>
      <c r="K9" s="16" t="s">
        <v>557</v>
      </c>
      <c r="L9" s="128" t="s">
        <v>558</v>
      </c>
      <c r="M9" s="133" t="s">
        <v>568</v>
      </c>
      <c r="N9" s="134">
        <v>3</v>
      </c>
      <c r="O9" s="133" t="s">
        <v>569</v>
      </c>
      <c r="P9" s="30" t="s">
        <v>570</v>
      </c>
      <c r="Q9" s="135" t="s">
        <v>571</v>
      </c>
      <c r="R9" s="23">
        <v>2446607</v>
      </c>
      <c r="S9" s="18">
        <v>42034</v>
      </c>
      <c r="T9" s="18">
        <v>42044</v>
      </c>
      <c r="U9" s="38">
        <v>365</v>
      </c>
      <c r="V9" s="18">
        <v>42408</v>
      </c>
      <c r="W9" s="105"/>
      <c r="X9" s="18"/>
      <c r="Y9" s="18">
        <f t="shared" si="1"/>
        <v>42408</v>
      </c>
      <c r="Z9" s="19"/>
      <c r="AA9" s="12">
        <f t="shared" si="2"/>
        <v>22320000</v>
      </c>
      <c r="AB9" s="19">
        <v>34</v>
      </c>
      <c r="AC9" s="63" t="s">
        <v>343</v>
      </c>
      <c r="AD9" s="13" t="s">
        <v>24</v>
      </c>
      <c r="AE9" s="25" t="s">
        <v>23</v>
      </c>
      <c r="AF9" s="13" t="s">
        <v>340</v>
      </c>
      <c r="AG9" s="35" t="s">
        <v>459</v>
      </c>
      <c r="AH9" s="114">
        <f t="shared" si="0"/>
        <v>42408</v>
      </c>
      <c r="AI9" s="99" t="s">
        <v>546</v>
      </c>
    </row>
    <row r="10" spans="1:35" s="39" customFormat="1" ht="83.25" customHeight="1" x14ac:dyDescent="0.2">
      <c r="A10" s="24">
        <v>6</v>
      </c>
      <c r="B10" s="34" t="s">
        <v>36</v>
      </c>
      <c r="C10" s="13" t="s">
        <v>139</v>
      </c>
      <c r="D10" s="13" t="s">
        <v>15</v>
      </c>
      <c r="E10" s="16" t="s">
        <v>336</v>
      </c>
      <c r="F10" s="20">
        <v>45600000</v>
      </c>
      <c r="G10" s="85" t="s">
        <v>35</v>
      </c>
      <c r="H10" s="22">
        <v>1019022920</v>
      </c>
      <c r="I10" s="15">
        <v>6</v>
      </c>
      <c r="J10" s="132" t="s">
        <v>556</v>
      </c>
      <c r="K10" s="16" t="s">
        <v>557</v>
      </c>
      <c r="L10" s="128" t="s">
        <v>558</v>
      </c>
      <c r="M10" s="133" t="s">
        <v>572</v>
      </c>
      <c r="N10" s="134">
        <v>3</v>
      </c>
      <c r="O10" s="13" t="s">
        <v>573</v>
      </c>
      <c r="P10" s="30" t="s">
        <v>570</v>
      </c>
      <c r="Q10" s="135" t="s">
        <v>574</v>
      </c>
      <c r="R10" s="23">
        <v>2446607</v>
      </c>
      <c r="S10" s="18">
        <v>42034</v>
      </c>
      <c r="T10" s="18">
        <v>42044</v>
      </c>
      <c r="U10" s="38">
        <v>365</v>
      </c>
      <c r="V10" s="18">
        <v>42408</v>
      </c>
      <c r="W10" s="105"/>
      <c r="X10" s="18"/>
      <c r="Y10" s="18">
        <f t="shared" si="1"/>
        <v>42408</v>
      </c>
      <c r="Z10" s="19"/>
      <c r="AA10" s="12">
        <f t="shared" si="2"/>
        <v>45600000</v>
      </c>
      <c r="AB10" s="19">
        <v>33</v>
      </c>
      <c r="AC10" s="63" t="s">
        <v>343</v>
      </c>
      <c r="AD10" s="13" t="s">
        <v>24</v>
      </c>
      <c r="AE10" s="25" t="s">
        <v>23</v>
      </c>
      <c r="AF10" s="13" t="s">
        <v>340</v>
      </c>
      <c r="AG10" s="35" t="s">
        <v>459</v>
      </c>
      <c r="AH10" s="114">
        <f t="shared" si="0"/>
        <v>42408</v>
      </c>
      <c r="AI10" s="99" t="s">
        <v>546</v>
      </c>
    </row>
    <row r="11" spans="1:35" s="39" customFormat="1" ht="84" customHeight="1" x14ac:dyDescent="0.2">
      <c r="A11" s="24">
        <v>7</v>
      </c>
      <c r="B11" s="34" t="s">
        <v>33</v>
      </c>
      <c r="C11" s="13" t="s">
        <v>66</v>
      </c>
      <c r="D11" s="13" t="s">
        <v>15</v>
      </c>
      <c r="E11" s="16" t="s">
        <v>336</v>
      </c>
      <c r="F11" s="36">
        <v>35640000</v>
      </c>
      <c r="G11" s="85" t="s">
        <v>32</v>
      </c>
      <c r="H11" s="42">
        <v>5185122</v>
      </c>
      <c r="I11" s="43">
        <v>2</v>
      </c>
      <c r="J11" s="132" t="s">
        <v>556</v>
      </c>
      <c r="K11" s="41" t="s">
        <v>575</v>
      </c>
      <c r="L11" s="131" t="s">
        <v>576</v>
      </c>
      <c r="M11" s="136" t="s">
        <v>577</v>
      </c>
      <c r="N11" s="137">
        <v>14</v>
      </c>
      <c r="O11" s="13" t="s">
        <v>578</v>
      </c>
      <c r="P11" s="30" t="s">
        <v>570</v>
      </c>
      <c r="Q11" s="135" t="s">
        <v>579</v>
      </c>
      <c r="R11" s="23">
        <v>2446607</v>
      </c>
      <c r="S11" s="18">
        <v>42034</v>
      </c>
      <c r="T11" s="18">
        <v>42039</v>
      </c>
      <c r="U11" s="38">
        <v>365</v>
      </c>
      <c r="V11" s="18">
        <v>42403</v>
      </c>
      <c r="W11" s="105"/>
      <c r="X11" s="18"/>
      <c r="Y11" s="18">
        <f t="shared" si="1"/>
        <v>42403</v>
      </c>
      <c r="Z11" s="19"/>
      <c r="AA11" s="12">
        <f t="shared" si="2"/>
        <v>35640000</v>
      </c>
      <c r="AB11" s="19">
        <v>35</v>
      </c>
      <c r="AC11" s="63" t="s">
        <v>343</v>
      </c>
      <c r="AD11" s="13" t="s">
        <v>24</v>
      </c>
      <c r="AE11" s="25" t="s">
        <v>23</v>
      </c>
      <c r="AF11" s="13" t="s">
        <v>340</v>
      </c>
      <c r="AG11" s="35" t="s">
        <v>459</v>
      </c>
      <c r="AH11" s="114">
        <f t="shared" si="0"/>
        <v>42403</v>
      </c>
      <c r="AI11" s="99" t="s">
        <v>546</v>
      </c>
    </row>
    <row r="12" spans="1:35" s="39" customFormat="1" ht="83.25" customHeight="1" x14ac:dyDescent="0.2">
      <c r="A12" s="24">
        <v>8</v>
      </c>
      <c r="B12" s="31" t="s">
        <v>49</v>
      </c>
      <c r="C12" s="32" t="s">
        <v>58</v>
      </c>
      <c r="D12" s="13" t="s">
        <v>15</v>
      </c>
      <c r="E12" s="16" t="s">
        <v>336</v>
      </c>
      <c r="F12" s="20">
        <v>18000000</v>
      </c>
      <c r="G12" s="16" t="s">
        <v>57</v>
      </c>
      <c r="H12" s="22">
        <v>1013626821</v>
      </c>
      <c r="I12" s="26">
        <v>6</v>
      </c>
      <c r="J12" s="132" t="s">
        <v>556</v>
      </c>
      <c r="K12" s="16" t="s">
        <v>557</v>
      </c>
      <c r="L12" s="128" t="s">
        <v>558</v>
      </c>
      <c r="M12" s="133" t="s">
        <v>580</v>
      </c>
      <c r="N12" s="138" t="s">
        <v>581</v>
      </c>
      <c r="O12" s="32" t="s">
        <v>582</v>
      </c>
      <c r="P12" s="30" t="s">
        <v>570</v>
      </c>
      <c r="Q12" s="125" t="s">
        <v>583</v>
      </c>
      <c r="R12" s="23">
        <v>2446607</v>
      </c>
      <c r="S12" s="18">
        <v>42038</v>
      </c>
      <c r="T12" s="18">
        <v>42044</v>
      </c>
      <c r="U12" s="38">
        <v>365</v>
      </c>
      <c r="V12" s="18">
        <v>42408</v>
      </c>
      <c r="W12" s="105"/>
      <c r="X12" s="64"/>
      <c r="Y12" s="18">
        <f t="shared" si="1"/>
        <v>42408</v>
      </c>
      <c r="Z12" s="19"/>
      <c r="AA12" s="12">
        <f t="shared" si="2"/>
        <v>18000000</v>
      </c>
      <c r="AB12" s="12">
        <v>54</v>
      </c>
      <c r="AC12" s="63" t="s">
        <v>343</v>
      </c>
      <c r="AD12" s="13" t="s">
        <v>24</v>
      </c>
      <c r="AE12" s="25" t="s">
        <v>23</v>
      </c>
      <c r="AF12" s="13" t="s">
        <v>340</v>
      </c>
      <c r="AG12" s="35" t="s">
        <v>459</v>
      </c>
      <c r="AH12" s="114">
        <f t="shared" si="0"/>
        <v>42408</v>
      </c>
      <c r="AI12" s="99" t="s">
        <v>546</v>
      </c>
    </row>
    <row r="13" spans="1:35" s="39" customFormat="1" ht="125.25" customHeight="1" x14ac:dyDescent="0.2">
      <c r="A13" s="24">
        <v>9</v>
      </c>
      <c r="B13" s="31" t="s">
        <v>48</v>
      </c>
      <c r="C13" s="32" t="s">
        <v>56</v>
      </c>
      <c r="D13" s="13" t="s">
        <v>15</v>
      </c>
      <c r="E13" s="16" t="s">
        <v>336</v>
      </c>
      <c r="F13" s="20">
        <v>45600000</v>
      </c>
      <c r="G13" s="16" t="s">
        <v>55</v>
      </c>
      <c r="H13" s="22">
        <v>1019009917</v>
      </c>
      <c r="I13" s="46">
        <v>1</v>
      </c>
      <c r="J13" s="132" t="s">
        <v>556</v>
      </c>
      <c r="K13" s="16" t="s">
        <v>557</v>
      </c>
      <c r="L13" s="128" t="s">
        <v>558</v>
      </c>
      <c r="M13" s="139" t="s">
        <v>584</v>
      </c>
      <c r="N13" s="140">
        <v>8</v>
      </c>
      <c r="O13" s="32" t="s">
        <v>585</v>
      </c>
      <c r="P13" s="30" t="s">
        <v>570</v>
      </c>
      <c r="Q13" s="11" t="s">
        <v>586</v>
      </c>
      <c r="R13" s="23">
        <v>2446607</v>
      </c>
      <c r="S13" s="18">
        <v>42038</v>
      </c>
      <c r="T13" s="18">
        <v>42044</v>
      </c>
      <c r="U13" s="38">
        <v>365</v>
      </c>
      <c r="V13" s="18">
        <v>42408</v>
      </c>
      <c r="W13" s="105"/>
      <c r="X13" s="64"/>
      <c r="Y13" s="18">
        <f t="shared" si="1"/>
        <v>42408</v>
      </c>
      <c r="Z13" s="19"/>
      <c r="AA13" s="12">
        <f t="shared" si="2"/>
        <v>45600000</v>
      </c>
      <c r="AB13" s="12">
        <v>53</v>
      </c>
      <c r="AC13" s="63" t="s">
        <v>343</v>
      </c>
      <c r="AD13" s="13" t="s">
        <v>24</v>
      </c>
      <c r="AE13" s="25" t="s">
        <v>23</v>
      </c>
      <c r="AF13" s="13" t="s">
        <v>340</v>
      </c>
      <c r="AG13" s="35" t="s">
        <v>459</v>
      </c>
      <c r="AH13" s="114">
        <f t="shared" si="0"/>
        <v>42408</v>
      </c>
      <c r="AI13" s="99" t="s">
        <v>546</v>
      </c>
    </row>
    <row r="14" spans="1:35" s="39" customFormat="1" ht="54" customHeight="1" x14ac:dyDescent="0.2">
      <c r="A14" s="24">
        <v>10</v>
      </c>
      <c r="B14" s="31" t="s">
        <v>50</v>
      </c>
      <c r="C14" s="65" t="s">
        <v>74</v>
      </c>
      <c r="D14" s="13" t="s">
        <v>15</v>
      </c>
      <c r="E14" s="48" t="s">
        <v>290</v>
      </c>
      <c r="F14" s="57">
        <v>67763520</v>
      </c>
      <c r="G14" s="49" t="s">
        <v>59</v>
      </c>
      <c r="H14" s="22">
        <v>899999270</v>
      </c>
      <c r="I14" s="27">
        <v>1</v>
      </c>
      <c r="J14" s="27"/>
      <c r="K14" s="27"/>
      <c r="L14" s="27"/>
      <c r="M14" s="27"/>
      <c r="N14" s="27"/>
      <c r="O14" s="27"/>
      <c r="P14" s="27"/>
      <c r="Q14" s="27"/>
      <c r="R14" s="27"/>
      <c r="S14" s="18">
        <v>42038</v>
      </c>
      <c r="T14" s="18">
        <v>42038</v>
      </c>
      <c r="U14" s="38">
        <v>365</v>
      </c>
      <c r="V14" s="18">
        <v>42402</v>
      </c>
      <c r="W14" s="105"/>
      <c r="X14" s="64"/>
      <c r="Y14" s="18">
        <f t="shared" si="1"/>
        <v>42402</v>
      </c>
      <c r="Z14" s="19"/>
      <c r="AA14" s="12">
        <f t="shared" si="2"/>
        <v>67763520</v>
      </c>
      <c r="AB14" s="12">
        <v>47</v>
      </c>
      <c r="AC14" s="66" t="s">
        <v>344</v>
      </c>
      <c r="AD14" s="13" t="s">
        <v>24</v>
      </c>
      <c r="AE14" s="25" t="s">
        <v>23</v>
      </c>
      <c r="AF14" s="13" t="s">
        <v>340</v>
      </c>
      <c r="AG14" s="35" t="s">
        <v>458</v>
      </c>
      <c r="AH14" s="114">
        <f t="shared" si="0"/>
        <v>42402</v>
      </c>
      <c r="AI14" s="99" t="s">
        <v>340</v>
      </c>
    </row>
    <row r="15" spans="1:35" s="39" customFormat="1" ht="69.75" customHeight="1" x14ac:dyDescent="0.2">
      <c r="A15" s="24">
        <v>11</v>
      </c>
      <c r="B15" s="34" t="s">
        <v>51</v>
      </c>
      <c r="C15" s="32" t="s">
        <v>60</v>
      </c>
      <c r="D15" s="13" t="s">
        <v>15</v>
      </c>
      <c r="E15" s="16" t="s">
        <v>336</v>
      </c>
      <c r="F15" s="20">
        <v>17755540</v>
      </c>
      <c r="G15" s="16" t="s">
        <v>61</v>
      </c>
      <c r="H15" s="22">
        <v>860049921</v>
      </c>
      <c r="I15" s="46">
        <v>0</v>
      </c>
      <c r="J15" s="46"/>
      <c r="K15" s="46"/>
      <c r="L15" s="46"/>
      <c r="M15" s="46"/>
      <c r="N15" s="46"/>
      <c r="O15" s="46"/>
      <c r="P15" s="46"/>
      <c r="Q15" s="46"/>
      <c r="R15" s="46"/>
      <c r="S15" s="18">
        <v>42039</v>
      </c>
      <c r="T15" s="18">
        <v>42039</v>
      </c>
      <c r="U15" s="38" t="s">
        <v>75</v>
      </c>
      <c r="V15" s="18">
        <v>42059</v>
      </c>
      <c r="W15" s="105"/>
      <c r="X15" s="64"/>
      <c r="Y15" s="18">
        <f t="shared" si="1"/>
        <v>42059</v>
      </c>
      <c r="Z15" s="19"/>
      <c r="AA15" s="12">
        <f t="shared" si="2"/>
        <v>17755540</v>
      </c>
      <c r="AB15" s="12">
        <v>56</v>
      </c>
      <c r="AC15" s="63" t="s">
        <v>337</v>
      </c>
      <c r="AD15" s="55" t="s">
        <v>67</v>
      </c>
      <c r="AE15" s="34" t="s">
        <v>68</v>
      </c>
      <c r="AF15" s="55" t="s">
        <v>288</v>
      </c>
      <c r="AG15" s="35" t="s">
        <v>458</v>
      </c>
      <c r="AH15" s="114">
        <f t="shared" si="0"/>
        <v>42059</v>
      </c>
      <c r="AI15" s="102"/>
    </row>
    <row r="16" spans="1:35" s="39" customFormat="1" ht="114.75" x14ac:dyDescent="0.2">
      <c r="A16" s="24">
        <v>12</v>
      </c>
      <c r="B16" s="31" t="s">
        <v>52</v>
      </c>
      <c r="C16" s="32" t="s">
        <v>58</v>
      </c>
      <c r="D16" s="13" t="s">
        <v>15</v>
      </c>
      <c r="E16" s="16" t="s">
        <v>336</v>
      </c>
      <c r="F16" s="20">
        <v>18000000</v>
      </c>
      <c r="G16" s="16" t="s">
        <v>70</v>
      </c>
      <c r="H16" s="22">
        <v>1014264330</v>
      </c>
      <c r="I16" s="46">
        <v>0</v>
      </c>
      <c r="J16" s="132" t="s">
        <v>556</v>
      </c>
      <c r="K16" s="16" t="s">
        <v>557</v>
      </c>
      <c r="L16" s="128" t="s">
        <v>558</v>
      </c>
      <c r="M16" s="133" t="s">
        <v>587</v>
      </c>
      <c r="N16" s="138">
        <v>1.3</v>
      </c>
      <c r="O16" s="32" t="s">
        <v>582</v>
      </c>
      <c r="P16" s="30" t="s">
        <v>570</v>
      </c>
      <c r="Q16" s="131" t="s">
        <v>588</v>
      </c>
      <c r="R16" s="23">
        <v>2446607</v>
      </c>
      <c r="S16" s="18">
        <v>42044</v>
      </c>
      <c r="T16" s="18">
        <v>42046</v>
      </c>
      <c r="U16" s="38">
        <v>365</v>
      </c>
      <c r="V16" s="18">
        <v>42410</v>
      </c>
      <c r="W16" s="105"/>
      <c r="X16" s="64"/>
      <c r="Y16" s="18">
        <f t="shared" si="1"/>
        <v>42410</v>
      </c>
      <c r="Z16" s="19"/>
      <c r="AA16" s="12">
        <f t="shared" si="2"/>
        <v>18000000</v>
      </c>
      <c r="AB16" s="12">
        <v>62</v>
      </c>
      <c r="AC16" s="63" t="s">
        <v>343</v>
      </c>
      <c r="AD16" s="13" t="s">
        <v>24</v>
      </c>
      <c r="AE16" s="25" t="s">
        <v>23</v>
      </c>
      <c r="AF16" s="13" t="s">
        <v>340</v>
      </c>
      <c r="AG16" s="35" t="s">
        <v>459</v>
      </c>
      <c r="AH16" s="114">
        <f t="shared" si="0"/>
        <v>42410</v>
      </c>
      <c r="AI16" s="99" t="s">
        <v>546</v>
      </c>
    </row>
    <row r="17" spans="1:35" s="39" customFormat="1" ht="114.75" x14ac:dyDescent="0.2">
      <c r="A17" s="24">
        <v>13</v>
      </c>
      <c r="B17" s="31" t="s">
        <v>53</v>
      </c>
      <c r="C17" s="32" t="s">
        <v>76</v>
      </c>
      <c r="D17" s="13" t="s">
        <v>15</v>
      </c>
      <c r="E17" s="16" t="s">
        <v>336</v>
      </c>
      <c r="F17" s="20">
        <v>18000000</v>
      </c>
      <c r="G17" s="16" t="s">
        <v>71</v>
      </c>
      <c r="H17" s="22">
        <v>52427543</v>
      </c>
      <c r="I17" s="46">
        <v>0</v>
      </c>
      <c r="J17" s="132" t="s">
        <v>556</v>
      </c>
      <c r="K17" s="16" t="s">
        <v>557</v>
      </c>
      <c r="L17" s="128" t="s">
        <v>558</v>
      </c>
      <c r="M17" s="133" t="s">
        <v>589</v>
      </c>
      <c r="N17" s="138">
        <v>11.6</v>
      </c>
      <c r="O17" s="32" t="s">
        <v>582</v>
      </c>
      <c r="P17" s="30" t="s">
        <v>570</v>
      </c>
      <c r="Q17" s="125" t="s">
        <v>590</v>
      </c>
      <c r="R17" s="23">
        <v>2446607</v>
      </c>
      <c r="S17" s="18">
        <v>42044</v>
      </c>
      <c r="T17" s="18">
        <v>42046</v>
      </c>
      <c r="U17" s="38">
        <v>365</v>
      </c>
      <c r="V17" s="18">
        <v>42410</v>
      </c>
      <c r="W17" s="105"/>
      <c r="X17" s="64"/>
      <c r="Y17" s="18">
        <f t="shared" si="1"/>
        <v>42410</v>
      </c>
      <c r="Z17" s="19"/>
      <c r="AA17" s="12">
        <f t="shared" si="2"/>
        <v>18000000</v>
      </c>
      <c r="AB17" s="12">
        <v>63</v>
      </c>
      <c r="AC17" s="63" t="s">
        <v>343</v>
      </c>
      <c r="AD17" s="13" t="s">
        <v>24</v>
      </c>
      <c r="AE17" s="25" t="s">
        <v>23</v>
      </c>
      <c r="AF17" s="13" t="s">
        <v>340</v>
      </c>
      <c r="AG17" s="35" t="s">
        <v>459</v>
      </c>
      <c r="AH17" s="114">
        <f t="shared" si="0"/>
        <v>42410</v>
      </c>
      <c r="AI17" s="99" t="s">
        <v>546</v>
      </c>
    </row>
    <row r="18" spans="1:35" s="39" customFormat="1" ht="51" x14ac:dyDescent="0.2">
      <c r="A18" s="24">
        <v>14</v>
      </c>
      <c r="B18" s="31" t="s">
        <v>54</v>
      </c>
      <c r="C18" s="32" t="s">
        <v>62</v>
      </c>
      <c r="D18" s="13" t="s">
        <v>20</v>
      </c>
      <c r="E18" s="16" t="s">
        <v>336</v>
      </c>
      <c r="F18" s="20">
        <v>11588370</v>
      </c>
      <c r="G18" s="16" t="s">
        <v>63</v>
      </c>
      <c r="H18" s="22" t="s">
        <v>93</v>
      </c>
      <c r="I18" s="46">
        <v>8</v>
      </c>
      <c r="J18" s="46"/>
      <c r="K18" s="46"/>
      <c r="L18" s="46"/>
      <c r="M18" s="46"/>
      <c r="N18" s="46"/>
      <c r="O18" s="46"/>
      <c r="P18" s="46"/>
      <c r="Q18" s="46"/>
      <c r="R18" s="46"/>
      <c r="S18" s="18">
        <v>42044</v>
      </c>
      <c r="T18" s="18">
        <v>42051</v>
      </c>
      <c r="U18" s="38">
        <v>300</v>
      </c>
      <c r="V18" s="18">
        <v>42353</v>
      </c>
      <c r="W18" s="105"/>
      <c r="X18" s="64"/>
      <c r="Y18" s="18">
        <f t="shared" si="1"/>
        <v>42353</v>
      </c>
      <c r="Z18" s="19"/>
      <c r="AA18" s="12">
        <f t="shared" si="2"/>
        <v>11588370</v>
      </c>
      <c r="AB18" s="12">
        <v>64</v>
      </c>
      <c r="AC18" s="63" t="s">
        <v>337</v>
      </c>
      <c r="AD18" s="13" t="s">
        <v>47</v>
      </c>
      <c r="AE18" s="21" t="s">
        <v>25</v>
      </c>
      <c r="AF18" s="13" t="s">
        <v>340</v>
      </c>
      <c r="AG18" s="35" t="s">
        <v>458</v>
      </c>
      <c r="AH18" s="114">
        <f t="shared" si="0"/>
        <v>42353</v>
      </c>
      <c r="AI18" s="99" t="s">
        <v>547</v>
      </c>
    </row>
    <row r="19" spans="1:35" s="39" customFormat="1" ht="132.75" customHeight="1" x14ac:dyDescent="0.2">
      <c r="A19" s="24">
        <v>15</v>
      </c>
      <c r="B19" s="31" t="s">
        <v>72</v>
      </c>
      <c r="C19" s="32" t="s">
        <v>76</v>
      </c>
      <c r="D19" s="13" t="s">
        <v>15</v>
      </c>
      <c r="E19" s="16" t="s">
        <v>336</v>
      </c>
      <c r="F19" s="20">
        <v>18000000</v>
      </c>
      <c r="G19" s="16" t="s">
        <v>73</v>
      </c>
      <c r="H19" s="22">
        <v>79741840</v>
      </c>
      <c r="I19" s="46">
        <v>7</v>
      </c>
      <c r="J19" s="132" t="s">
        <v>549</v>
      </c>
      <c r="K19" s="16" t="s">
        <v>557</v>
      </c>
      <c r="L19" s="128" t="s">
        <v>558</v>
      </c>
      <c r="M19" s="133" t="s">
        <v>591</v>
      </c>
      <c r="N19" s="138">
        <v>9.3000000000000007</v>
      </c>
      <c r="O19" s="32" t="s">
        <v>582</v>
      </c>
      <c r="P19" s="30" t="s">
        <v>570</v>
      </c>
      <c r="Q19" s="125" t="s">
        <v>592</v>
      </c>
      <c r="R19" s="23">
        <v>2446607</v>
      </c>
      <c r="S19" s="18">
        <v>42046</v>
      </c>
      <c r="T19" s="18">
        <v>42053</v>
      </c>
      <c r="U19" s="38">
        <v>365</v>
      </c>
      <c r="V19" s="18">
        <v>42417</v>
      </c>
      <c r="W19" s="105">
        <v>42110</v>
      </c>
      <c r="X19" s="45" t="s">
        <v>481</v>
      </c>
      <c r="Y19" s="44">
        <v>42110</v>
      </c>
      <c r="Z19" s="19"/>
      <c r="AA19" s="12">
        <v>3000000</v>
      </c>
      <c r="AB19" s="12">
        <v>72</v>
      </c>
      <c r="AC19" s="63" t="s">
        <v>343</v>
      </c>
      <c r="AD19" s="13" t="s">
        <v>24</v>
      </c>
      <c r="AE19" s="25" t="s">
        <v>23</v>
      </c>
      <c r="AF19" s="30" t="s">
        <v>345</v>
      </c>
      <c r="AG19" s="35" t="s">
        <v>459</v>
      </c>
      <c r="AH19" s="114">
        <f t="shared" si="0"/>
        <v>42110</v>
      </c>
      <c r="AI19" s="99" t="s">
        <v>546</v>
      </c>
    </row>
    <row r="20" spans="1:35" s="39" customFormat="1" ht="127.5" x14ac:dyDescent="0.2">
      <c r="A20" s="24">
        <v>16</v>
      </c>
      <c r="B20" s="31" t="s">
        <v>87</v>
      </c>
      <c r="C20" s="13" t="s">
        <v>77</v>
      </c>
      <c r="D20" s="13" t="s">
        <v>15</v>
      </c>
      <c r="E20" s="16" t="s">
        <v>336</v>
      </c>
      <c r="F20" s="20">
        <v>42000000</v>
      </c>
      <c r="G20" s="16" t="s">
        <v>80</v>
      </c>
      <c r="H20" s="50">
        <v>3209730</v>
      </c>
      <c r="I20" s="15">
        <v>9</v>
      </c>
      <c r="J20" s="132" t="s">
        <v>556</v>
      </c>
      <c r="K20" s="16" t="s">
        <v>557</v>
      </c>
      <c r="L20" s="128" t="s">
        <v>593</v>
      </c>
      <c r="M20" s="133" t="s">
        <v>594</v>
      </c>
      <c r="N20" s="134">
        <v>36</v>
      </c>
      <c r="O20" s="13" t="s">
        <v>595</v>
      </c>
      <c r="P20" s="30" t="s">
        <v>596</v>
      </c>
      <c r="Q20" s="126" t="s">
        <v>597</v>
      </c>
      <c r="R20" s="23">
        <v>2446607</v>
      </c>
      <c r="S20" s="18">
        <v>42051</v>
      </c>
      <c r="T20" s="44">
        <v>42060</v>
      </c>
      <c r="U20" s="38">
        <v>180</v>
      </c>
      <c r="V20" s="44">
        <v>42240</v>
      </c>
      <c r="W20" s="105">
        <v>42241</v>
      </c>
      <c r="X20" s="38" t="s">
        <v>450</v>
      </c>
      <c r="Y20" s="44" t="s">
        <v>451</v>
      </c>
      <c r="Z20" s="20" t="s">
        <v>452</v>
      </c>
      <c r="AA20" s="12">
        <f>42000000+14000000+7000000</f>
        <v>63000000</v>
      </c>
      <c r="AB20" s="19">
        <v>78</v>
      </c>
      <c r="AC20" s="63" t="s">
        <v>337</v>
      </c>
      <c r="AD20" s="13" t="s">
        <v>106</v>
      </c>
      <c r="AE20" s="30" t="s">
        <v>78</v>
      </c>
      <c r="AF20" s="13" t="s">
        <v>340</v>
      </c>
      <c r="AG20" s="35" t="s">
        <v>459</v>
      </c>
      <c r="AH20" s="114">
        <v>42332</v>
      </c>
      <c r="AI20" s="99" t="s">
        <v>546</v>
      </c>
    </row>
    <row r="21" spans="1:35" s="39" customFormat="1" ht="127.5" x14ac:dyDescent="0.2">
      <c r="A21" s="24">
        <v>17</v>
      </c>
      <c r="B21" s="31" t="s">
        <v>86</v>
      </c>
      <c r="C21" s="13" t="s">
        <v>77</v>
      </c>
      <c r="D21" s="13" t="s">
        <v>15</v>
      </c>
      <c r="E21" s="16" t="s">
        <v>336</v>
      </c>
      <c r="F21" s="20">
        <v>42000000</v>
      </c>
      <c r="G21" s="16" t="s">
        <v>83</v>
      </c>
      <c r="H21" s="50">
        <v>20865520</v>
      </c>
      <c r="I21" s="15">
        <v>3</v>
      </c>
      <c r="J21" s="132" t="s">
        <v>556</v>
      </c>
      <c r="K21" s="141" t="s">
        <v>557</v>
      </c>
      <c r="L21" s="128" t="s">
        <v>598</v>
      </c>
      <c r="M21" s="133" t="s">
        <v>594</v>
      </c>
      <c r="N21" s="134">
        <v>7</v>
      </c>
      <c r="O21" s="13" t="s">
        <v>595</v>
      </c>
      <c r="P21" s="30" t="s">
        <v>596</v>
      </c>
      <c r="Q21" s="126" t="s">
        <v>599</v>
      </c>
      <c r="R21" s="23">
        <v>2446607</v>
      </c>
      <c r="S21" s="18">
        <v>42051</v>
      </c>
      <c r="T21" s="44">
        <v>42060</v>
      </c>
      <c r="U21" s="38">
        <v>180</v>
      </c>
      <c r="V21" s="44">
        <v>42240</v>
      </c>
      <c r="W21" s="105">
        <v>42241</v>
      </c>
      <c r="X21" s="38" t="s">
        <v>450</v>
      </c>
      <c r="Y21" s="44" t="s">
        <v>451</v>
      </c>
      <c r="Z21" s="20" t="s">
        <v>452</v>
      </c>
      <c r="AA21" s="12">
        <f>42000000+14000000+7000000</f>
        <v>63000000</v>
      </c>
      <c r="AB21" s="19">
        <v>77</v>
      </c>
      <c r="AC21" s="63" t="s">
        <v>337</v>
      </c>
      <c r="AD21" s="13" t="s">
        <v>106</v>
      </c>
      <c r="AE21" s="30" t="s">
        <v>78</v>
      </c>
      <c r="AF21" s="13" t="s">
        <v>340</v>
      </c>
      <c r="AG21" s="35" t="s">
        <v>459</v>
      </c>
      <c r="AH21" s="114">
        <v>42332</v>
      </c>
      <c r="AI21" s="99" t="s">
        <v>546</v>
      </c>
    </row>
    <row r="22" spans="1:35" s="39" customFormat="1" ht="82.5" customHeight="1" x14ac:dyDescent="0.2">
      <c r="A22" s="24">
        <v>18</v>
      </c>
      <c r="B22" s="31" t="s">
        <v>142</v>
      </c>
      <c r="C22" s="13" t="s">
        <v>77</v>
      </c>
      <c r="D22" s="13" t="s">
        <v>15</v>
      </c>
      <c r="E22" s="16" t="s">
        <v>336</v>
      </c>
      <c r="F22" s="20">
        <v>42000000</v>
      </c>
      <c r="G22" s="16" t="s">
        <v>84</v>
      </c>
      <c r="H22" s="14">
        <v>10189589</v>
      </c>
      <c r="I22" s="15">
        <v>4</v>
      </c>
      <c r="J22" s="132" t="s">
        <v>556</v>
      </c>
      <c r="K22" s="16" t="s">
        <v>600</v>
      </c>
      <c r="L22" s="126" t="s">
        <v>601</v>
      </c>
      <c r="M22" s="133" t="s">
        <v>594</v>
      </c>
      <c r="N22" s="134">
        <v>12.6</v>
      </c>
      <c r="O22" s="13" t="s">
        <v>595</v>
      </c>
      <c r="P22" s="30" t="s">
        <v>596</v>
      </c>
      <c r="Q22" s="126" t="s">
        <v>602</v>
      </c>
      <c r="R22" s="23">
        <v>2446607</v>
      </c>
      <c r="S22" s="18">
        <v>42053</v>
      </c>
      <c r="T22" s="44">
        <v>42060</v>
      </c>
      <c r="U22" s="38">
        <v>180</v>
      </c>
      <c r="V22" s="44">
        <v>42240</v>
      </c>
      <c r="W22" s="105">
        <v>42241</v>
      </c>
      <c r="X22" s="38">
        <v>60</v>
      </c>
      <c r="Y22" s="44">
        <v>42301</v>
      </c>
      <c r="Z22" s="20">
        <v>14000000</v>
      </c>
      <c r="AA22" s="12">
        <f>F22+Z22</f>
        <v>56000000</v>
      </c>
      <c r="AB22" s="19">
        <v>87</v>
      </c>
      <c r="AC22" s="63" t="s">
        <v>337</v>
      </c>
      <c r="AD22" s="13" t="s">
        <v>106</v>
      </c>
      <c r="AE22" s="30" t="s">
        <v>78</v>
      </c>
      <c r="AF22" s="13" t="s">
        <v>288</v>
      </c>
      <c r="AG22" s="35" t="s">
        <v>459</v>
      </c>
      <c r="AH22" s="114">
        <f t="shared" si="0"/>
        <v>42301</v>
      </c>
      <c r="AI22" s="99" t="s">
        <v>546</v>
      </c>
    </row>
    <row r="23" spans="1:35" s="39" customFormat="1" ht="83.25" customHeight="1" x14ac:dyDescent="0.2">
      <c r="A23" s="24">
        <v>19</v>
      </c>
      <c r="B23" s="31" t="s">
        <v>94</v>
      </c>
      <c r="C23" s="13" t="s">
        <v>77</v>
      </c>
      <c r="D23" s="13" t="s">
        <v>15</v>
      </c>
      <c r="E23" s="16" t="s">
        <v>336</v>
      </c>
      <c r="F23" s="20">
        <v>42000000</v>
      </c>
      <c r="G23" s="16" t="s">
        <v>85</v>
      </c>
      <c r="H23" s="50">
        <v>80096593</v>
      </c>
      <c r="I23" s="14">
        <v>9</v>
      </c>
      <c r="J23" s="132" t="s">
        <v>556</v>
      </c>
      <c r="K23" s="16" t="s">
        <v>557</v>
      </c>
      <c r="L23" s="128" t="s">
        <v>558</v>
      </c>
      <c r="M23" s="133" t="s">
        <v>603</v>
      </c>
      <c r="N23" s="146">
        <v>8</v>
      </c>
      <c r="O23" s="13" t="s">
        <v>595</v>
      </c>
      <c r="P23" s="30" t="s">
        <v>596</v>
      </c>
      <c r="Q23" s="127" t="s">
        <v>604</v>
      </c>
      <c r="R23" s="23">
        <v>2446607</v>
      </c>
      <c r="S23" s="18">
        <v>42054</v>
      </c>
      <c r="T23" s="44">
        <v>42060</v>
      </c>
      <c r="U23" s="38">
        <v>180</v>
      </c>
      <c r="V23" s="44">
        <v>42240</v>
      </c>
      <c r="W23" s="105">
        <v>42241</v>
      </c>
      <c r="X23" s="38" t="s">
        <v>450</v>
      </c>
      <c r="Y23" s="44" t="s">
        <v>451</v>
      </c>
      <c r="Z23" s="20" t="s">
        <v>452</v>
      </c>
      <c r="AA23" s="12">
        <f>42000000+14000000+7000000</f>
        <v>63000000</v>
      </c>
      <c r="AB23" s="17">
        <v>89</v>
      </c>
      <c r="AC23" s="63" t="s">
        <v>337</v>
      </c>
      <c r="AD23" s="13" t="s">
        <v>106</v>
      </c>
      <c r="AE23" s="30" t="s">
        <v>78</v>
      </c>
      <c r="AF23" s="13" t="s">
        <v>340</v>
      </c>
      <c r="AG23" s="35" t="s">
        <v>459</v>
      </c>
      <c r="AH23" s="114">
        <v>42332</v>
      </c>
      <c r="AI23" s="99" t="s">
        <v>546</v>
      </c>
    </row>
    <row r="24" spans="1:35" s="39" customFormat="1" ht="70.5" customHeight="1" x14ac:dyDescent="0.2">
      <c r="A24" s="24">
        <v>20</v>
      </c>
      <c r="B24" s="31" t="s">
        <v>95</v>
      </c>
      <c r="C24" s="59" t="s">
        <v>92</v>
      </c>
      <c r="D24" s="13" t="s">
        <v>15</v>
      </c>
      <c r="E24" s="16" t="s">
        <v>336</v>
      </c>
      <c r="F24" s="20">
        <v>42000000</v>
      </c>
      <c r="G24" s="85" t="s">
        <v>91</v>
      </c>
      <c r="H24" s="22">
        <v>75077732</v>
      </c>
      <c r="I24" s="26">
        <v>7</v>
      </c>
      <c r="J24" s="132" t="s">
        <v>556</v>
      </c>
      <c r="K24" s="131" t="s">
        <v>605</v>
      </c>
      <c r="L24" s="131" t="s">
        <v>606</v>
      </c>
      <c r="M24" s="133" t="s">
        <v>607</v>
      </c>
      <c r="N24" s="134">
        <v>19.600000000000001</v>
      </c>
      <c r="O24" s="59" t="s">
        <v>608</v>
      </c>
      <c r="P24" s="30" t="s">
        <v>570</v>
      </c>
      <c r="Q24" s="127" t="s">
        <v>609</v>
      </c>
      <c r="R24" s="23">
        <v>2446607</v>
      </c>
      <c r="S24" s="18">
        <v>42055</v>
      </c>
      <c r="T24" s="64">
        <v>42058</v>
      </c>
      <c r="U24" s="38">
        <v>180</v>
      </c>
      <c r="V24" s="67">
        <v>42238</v>
      </c>
      <c r="W24" s="105">
        <v>42239</v>
      </c>
      <c r="X24" s="38">
        <v>90</v>
      </c>
      <c r="Y24" s="44">
        <v>42330</v>
      </c>
      <c r="Z24" s="57">
        <v>21000000</v>
      </c>
      <c r="AA24" s="12">
        <f>F24+Z24</f>
        <v>63000000</v>
      </c>
      <c r="AB24" s="17">
        <v>90</v>
      </c>
      <c r="AC24" s="63" t="s">
        <v>337</v>
      </c>
      <c r="AD24" s="13" t="s">
        <v>24</v>
      </c>
      <c r="AE24" s="25" t="s">
        <v>23</v>
      </c>
      <c r="AF24" s="13" t="s">
        <v>340</v>
      </c>
      <c r="AG24" s="35" t="s">
        <v>459</v>
      </c>
      <c r="AH24" s="114">
        <f t="shared" si="0"/>
        <v>42330</v>
      </c>
      <c r="AI24" s="99" t="s">
        <v>546</v>
      </c>
    </row>
    <row r="25" spans="1:35" s="39" customFormat="1" ht="127.5" x14ac:dyDescent="0.2">
      <c r="A25" s="24">
        <v>21</v>
      </c>
      <c r="B25" s="31" t="s">
        <v>96</v>
      </c>
      <c r="C25" s="13" t="s">
        <v>77</v>
      </c>
      <c r="D25" s="13" t="s">
        <v>15</v>
      </c>
      <c r="E25" s="16" t="s">
        <v>336</v>
      </c>
      <c r="F25" s="20">
        <v>42000000</v>
      </c>
      <c r="G25" s="76" t="s">
        <v>89</v>
      </c>
      <c r="H25" s="50">
        <v>52323193</v>
      </c>
      <c r="I25" s="14">
        <v>9</v>
      </c>
      <c r="J25" s="132" t="s">
        <v>556</v>
      </c>
      <c r="K25" s="21" t="s">
        <v>610</v>
      </c>
      <c r="L25" s="128" t="s">
        <v>611</v>
      </c>
      <c r="M25" s="133" t="s">
        <v>612</v>
      </c>
      <c r="N25" s="146">
        <v>5.5</v>
      </c>
      <c r="O25" s="13" t="s">
        <v>595</v>
      </c>
      <c r="P25" s="30" t="s">
        <v>596</v>
      </c>
      <c r="Q25" s="68" t="s">
        <v>613</v>
      </c>
      <c r="R25" s="23">
        <v>2446607</v>
      </c>
      <c r="S25" s="18">
        <v>42055</v>
      </c>
      <c r="T25" s="44">
        <v>42060</v>
      </c>
      <c r="U25" s="38">
        <v>180</v>
      </c>
      <c r="V25" s="67">
        <v>42240</v>
      </c>
      <c r="W25" s="105">
        <v>42241</v>
      </c>
      <c r="X25" s="38" t="s">
        <v>450</v>
      </c>
      <c r="Y25" s="44" t="s">
        <v>451</v>
      </c>
      <c r="Z25" s="20" t="s">
        <v>452</v>
      </c>
      <c r="AA25" s="12">
        <f>42000000+14000000+7000000</f>
        <v>63000000</v>
      </c>
      <c r="AB25" s="17">
        <v>88</v>
      </c>
      <c r="AC25" s="63" t="s">
        <v>337</v>
      </c>
      <c r="AD25" s="13" t="s">
        <v>79</v>
      </c>
      <c r="AE25" s="30" t="s">
        <v>78</v>
      </c>
      <c r="AF25" s="13" t="s">
        <v>340</v>
      </c>
      <c r="AG25" s="35" t="s">
        <v>459</v>
      </c>
      <c r="AH25" s="114">
        <v>42332</v>
      </c>
      <c r="AI25" s="99" t="s">
        <v>546</v>
      </c>
    </row>
    <row r="26" spans="1:35" s="39" customFormat="1" ht="109.5" customHeight="1" x14ac:dyDescent="0.2">
      <c r="A26" s="24">
        <v>22</v>
      </c>
      <c r="B26" s="31" t="s">
        <v>97</v>
      </c>
      <c r="C26" s="37" t="s">
        <v>90</v>
      </c>
      <c r="D26" s="13" t="s">
        <v>15</v>
      </c>
      <c r="E26" s="16" t="s">
        <v>336</v>
      </c>
      <c r="F26" s="20">
        <v>38000000</v>
      </c>
      <c r="G26" s="76" t="s">
        <v>88</v>
      </c>
      <c r="H26" s="50">
        <v>80771638</v>
      </c>
      <c r="I26" s="14">
        <v>7</v>
      </c>
      <c r="J26" s="132" t="s">
        <v>556</v>
      </c>
      <c r="K26" s="21" t="s">
        <v>557</v>
      </c>
      <c r="L26" s="128" t="s">
        <v>558</v>
      </c>
      <c r="M26" s="142" t="s">
        <v>614</v>
      </c>
      <c r="N26" s="146">
        <v>7.6</v>
      </c>
      <c r="O26" s="13" t="s">
        <v>615</v>
      </c>
      <c r="P26" s="19" t="s">
        <v>616</v>
      </c>
      <c r="Q26" s="143" t="s">
        <v>617</v>
      </c>
      <c r="R26" s="23">
        <v>2446607</v>
      </c>
      <c r="S26" s="18">
        <v>42055</v>
      </c>
      <c r="T26" s="44">
        <v>42061</v>
      </c>
      <c r="U26" s="38">
        <v>300</v>
      </c>
      <c r="V26" s="64">
        <v>42363</v>
      </c>
      <c r="W26" s="105"/>
      <c r="X26" s="18"/>
      <c r="Y26" s="18">
        <f>V26</f>
        <v>42363</v>
      </c>
      <c r="Z26" s="19"/>
      <c r="AA26" s="12">
        <f>F26+Z26</f>
        <v>38000000</v>
      </c>
      <c r="AB26" s="17">
        <v>91</v>
      </c>
      <c r="AC26" s="63" t="s">
        <v>337</v>
      </c>
      <c r="AD26" s="13" t="s">
        <v>47</v>
      </c>
      <c r="AE26" s="21" t="s">
        <v>25</v>
      </c>
      <c r="AF26" s="13" t="s">
        <v>340</v>
      </c>
      <c r="AG26" s="35" t="s">
        <v>459</v>
      </c>
      <c r="AH26" s="114">
        <f t="shared" si="0"/>
        <v>42363</v>
      </c>
      <c r="AI26" s="99" t="s">
        <v>546</v>
      </c>
    </row>
    <row r="27" spans="1:35" s="39" customFormat="1" ht="54" hidden="1" customHeight="1" x14ac:dyDescent="0.2">
      <c r="A27" s="24">
        <v>23</v>
      </c>
      <c r="B27" s="31" t="s">
        <v>98</v>
      </c>
      <c r="C27" s="37" t="s">
        <v>99</v>
      </c>
      <c r="D27" s="13" t="s">
        <v>15</v>
      </c>
      <c r="E27" s="16" t="s">
        <v>289</v>
      </c>
      <c r="F27" s="20">
        <v>408998</v>
      </c>
      <c r="G27" s="76" t="s">
        <v>100</v>
      </c>
      <c r="H27" s="14">
        <v>860001022</v>
      </c>
      <c r="I27" s="14">
        <v>7</v>
      </c>
      <c r="J27" s="14"/>
      <c r="K27" s="14"/>
      <c r="L27" s="14"/>
      <c r="M27" s="14"/>
      <c r="N27" s="14"/>
      <c r="O27" s="14"/>
      <c r="P27" s="14"/>
      <c r="Q27" s="14"/>
      <c r="R27" s="14"/>
      <c r="S27" s="18">
        <v>42060</v>
      </c>
      <c r="T27" s="44">
        <v>42065</v>
      </c>
      <c r="U27" s="38">
        <v>360</v>
      </c>
      <c r="V27" s="64">
        <v>42430</v>
      </c>
      <c r="W27" s="117">
        <v>42312</v>
      </c>
      <c r="X27" s="18"/>
      <c r="Y27" s="18"/>
      <c r="Z27" s="19"/>
      <c r="AA27" s="12">
        <f>F27</f>
        <v>408998</v>
      </c>
      <c r="AB27" s="19">
        <v>3</v>
      </c>
      <c r="AC27" s="63" t="s">
        <v>339</v>
      </c>
      <c r="AD27" s="13" t="s">
        <v>346</v>
      </c>
      <c r="AE27" s="21" t="s">
        <v>347</v>
      </c>
      <c r="AF27" s="13" t="s">
        <v>340</v>
      </c>
      <c r="AG27" s="35" t="s">
        <v>458</v>
      </c>
      <c r="AH27" s="35"/>
      <c r="AI27" s="99" t="s">
        <v>340</v>
      </c>
    </row>
    <row r="28" spans="1:35" s="39" customFormat="1" ht="108.75" hidden="1" customHeight="1" x14ac:dyDescent="0.2">
      <c r="A28" s="24">
        <v>24</v>
      </c>
      <c r="B28" s="31" t="s">
        <v>101</v>
      </c>
      <c r="C28" s="13" t="s">
        <v>102</v>
      </c>
      <c r="D28" s="13" t="s">
        <v>15</v>
      </c>
      <c r="E28" s="16" t="s">
        <v>289</v>
      </c>
      <c r="F28" s="20">
        <v>2907000</v>
      </c>
      <c r="G28" s="56" t="s">
        <v>103</v>
      </c>
      <c r="H28" s="14">
        <v>860042209</v>
      </c>
      <c r="I28" s="14">
        <v>2</v>
      </c>
      <c r="J28" s="14"/>
      <c r="K28" s="14"/>
      <c r="L28" s="14"/>
      <c r="M28" s="14"/>
      <c r="N28" s="14"/>
      <c r="O28" s="14"/>
      <c r="P28" s="14"/>
      <c r="Q28" s="14"/>
      <c r="R28" s="14"/>
      <c r="S28" s="18">
        <v>42062</v>
      </c>
      <c r="T28" s="68" t="s">
        <v>422</v>
      </c>
      <c r="U28" s="38">
        <v>360</v>
      </c>
      <c r="V28" s="64">
        <v>42430</v>
      </c>
      <c r="W28" s="117">
        <v>42168</v>
      </c>
      <c r="X28" s="18"/>
      <c r="Y28" s="18"/>
      <c r="Z28" s="19"/>
      <c r="AA28" s="12">
        <f>F28</f>
        <v>2907000</v>
      </c>
      <c r="AB28" s="19">
        <v>4</v>
      </c>
      <c r="AC28" s="63" t="s">
        <v>339</v>
      </c>
      <c r="AD28" s="13" t="s">
        <v>346</v>
      </c>
      <c r="AE28" s="21" t="s">
        <v>347</v>
      </c>
      <c r="AF28" s="13" t="s">
        <v>340</v>
      </c>
      <c r="AG28" s="35" t="s">
        <v>458</v>
      </c>
      <c r="AH28" s="35"/>
      <c r="AI28" s="99" t="s">
        <v>546</v>
      </c>
    </row>
    <row r="29" spans="1:35" s="39" customFormat="1" ht="81" customHeight="1" x14ac:dyDescent="0.2">
      <c r="A29" s="24">
        <v>25</v>
      </c>
      <c r="B29" s="31" t="s">
        <v>117</v>
      </c>
      <c r="C29" s="13" t="s">
        <v>132</v>
      </c>
      <c r="D29" s="13" t="s">
        <v>20</v>
      </c>
      <c r="E29" s="49" t="s">
        <v>336</v>
      </c>
      <c r="F29" s="20">
        <v>11203920</v>
      </c>
      <c r="G29" s="16" t="s">
        <v>118</v>
      </c>
      <c r="H29" s="27">
        <v>811007601</v>
      </c>
      <c r="I29" s="15">
        <v>0</v>
      </c>
      <c r="J29" s="15"/>
      <c r="K29" s="15"/>
      <c r="L29" s="15"/>
      <c r="M29" s="15"/>
      <c r="N29" s="15"/>
      <c r="O29" s="15"/>
      <c r="P29" s="15"/>
      <c r="Q29" s="15"/>
      <c r="R29" s="15"/>
      <c r="S29" s="44">
        <v>42065</v>
      </c>
      <c r="T29" s="44">
        <v>42072</v>
      </c>
      <c r="U29" s="38">
        <v>365</v>
      </c>
      <c r="V29" s="67">
        <v>42437</v>
      </c>
      <c r="W29" s="105"/>
      <c r="X29" s="18"/>
      <c r="Y29" s="18">
        <f>V29</f>
        <v>42437</v>
      </c>
      <c r="Z29" s="19"/>
      <c r="AA29" s="12">
        <f t="shared" ref="AA29:AA37" si="3">F29+Z29</f>
        <v>11203920</v>
      </c>
      <c r="AB29" s="15">
        <v>97</v>
      </c>
      <c r="AC29" s="63" t="s">
        <v>341</v>
      </c>
      <c r="AD29" s="13" t="s">
        <v>31</v>
      </c>
      <c r="AE29" s="30" t="s">
        <v>30</v>
      </c>
      <c r="AF29" s="13" t="s">
        <v>340</v>
      </c>
      <c r="AG29" s="35" t="s">
        <v>458</v>
      </c>
      <c r="AH29" s="114">
        <f t="shared" ref="AH29:AH37" si="4">Y29</f>
        <v>42437</v>
      </c>
      <c r="AI29" s="99" t="s">
        <v>340</v>
      </c>
    </row>
    <row r="30" spans="1:35" s="39" customFormat="1" ht="114.75" x14ac:dyDescent="0.2">
      <c r="A30" s="24">
        <v>26</v>
      </c>
      <c r="B30" s="31" t="s">
        <v>104</v>
      </c>
      <c r="C30" s="13" t="s">
        <v>140</v>
      </c>
      <c r="D30" s="13" t="s">
        <v>15</v>
      </c>
      <c r="E30" s="16" t="s">
        <v>336</v>
      </c>
      <c r="F30" s="20">
        <v>18000000</v>
      </c>
      <c r="G30" s="16" t="s">
        <v>110</v>
      </c>
      <c r="H30" s="33">
        <v>1032454831</v>
      </c>
      <c r="I30" s="15">
        <v>1</v>
      </c>
      <c r="J30" s="132" t="s">
        <v>556</v>
      </c>
      <c r="K30" s="49" t="s">
        <v>618</v>
      </c>
      <c r="L30" s="131" t="s">
        <v>619</v>
      </c>
      <c r="M30" s="133" t="s">
        <v>620</v>
      </c>
      <c r="N30" s="138">
        <v>2.9</v>
      </c>
      <c r="O30" s="32" t="s">
        <v>582</v>
      </c>
      <c r="P30" s="30" t="s">
        <v>570</v>
      </c>
      <c r="Q30" s="11" t="s">
        <v>621</v>
      </c>
      <c r="R30" s="23">
        <v>2446607</v>
      </c>
      <c r="S30" s="44">
        <v>42066</v>
      </c>
      <c r="T30" s="44">
        <v>42072</v>
      </c>
      <c r="U30" s="38">
        <v>365</v>
      </c>
      <c r="V30" s="67">
        <v>42437</v>
      </c>
      <c r="W30" s="105"/>
      <c r="X30" s="18"/>
      <c r="Y30" s="18">
        <f>V30</f>
        <v>42437</v>
      </c>
      <c r="Z30" s="19"/>
      <c r="AA30" s="12">
        <f t="shared" si="3"/>
        <v>18000000</v>
      </c>
      <c r="AB30" s="15">
        <v>105</v>
      </c>
      <c r="AC30" s="63" t="s">
        <v>343</v>
      </c>
      <c r="AD30" s="13" t="s">
        <v>24</v>
      </c>
      <c r="AE30" s="25" t="s">
        <v>23</v>
      </c>
      <c r="AF30" s="13" t="s">
        <v>340</v>
      </c>
      <c r="AG30" s="35" t="s">
        <v>459</v>
      </c>
      <c r="AH30" s="114">
        <f t="shared" si="4"/>
        <v>42437</v>
      </c>
      <c r="AI30" s="99" t="s">
        <v>546</v>
      </c>
    </row>
    <row r="31" spans="1:35" s="39" customFormat="1" ht="82.5" customHeight="1" x14ac:dyDescent="0.2">
      <c r="A31" s="24">
        <v>27</v>
      </c>
      <c r="B31" s="31" t="s">
        <v>105</v>
      </c>
      <c r="C31" s="13" t="s">
        <v>107</v>
      </c>
      <c r="D31" s="13" t="s">
        <v>15</v>
      </c>
      <c r="E31" s="16" t="s">
        <v>336</v>
      </c>
      <c r="F31" s="20">
        <v>42000000</v>
      </c>
      <c r="G31" s="16" t="s">
        <v>133</v>
      </c>
      <c r="H31" s="27">
        <v>52862359</v>
      </c>
      <c r="I31" s="15">
        <v>6</v>
      </c>
      <c r="J31" s="132" t="s">
        <v>556</v>
      </c>
      <c r="K31" s="144" t="s">
        <v>622</v>
      </c>
      <c r="L31" s="131" t="s">
        <v>623</v>
      </c>
      <c r="M31" s="133" t="s">
        <v>624</v>
      </c>
      <c r="N31" s="134">
        <v>11</v>
      </c>
      <c r="O31" s="13" t="s">
        <v>595</v>
      </c>
      <c r="P31" s="30" t="s">
        <v>596</v>
      </c>
      <c r="Q31" s="11" t="s">
        <v>625</v>
      </c>
      <c r="R31" s="23">
        <v>2446607</v>
      </c>
      <c r="S31" s="18">
        <v>42066</v>
      </c>
      <c r="T31" s="44">
        <v>42072</v>
      </c>
      <c r="U31" s="38">
        <v>180</v>
      </c>
      <c r="V31" s="67">
        <v>42255</v>
      </c>
      <c r="W31" s="105"/>
      <c r="X31" s="38" t="s">
        <v>483</v>
      </c>
      <c r="Y31" s="44" t="s">
        <v>484</v>
      </c>
      <c r="Z31" s="20">
        <v>14000000</v>
      </c>
      <c r="AA31" s="12">
        <f t="shared" si="3"/>
        <v>56000000</v>
      </c>
      <c r="AB31" s="15">
        <v>106</v>
      </c>
      <c r="AC31" s="63" t="s">
        <v>337</v>
      </c>
      <c r="AD31" s="21" t="s">
        <v>106</v>
      </c>
      <c r="AE31" s="30" t="s">
        <v>78</v>
      </c>
      <c r="AF31" s="13" t="s">
        <v>482</v>
      </c>
      <c r="AG31" s="35" t="s">
        <v>459</v>
      </c>
      <c r="AH31" s="114">
        <v>42340</v>
      </c>
      <c r="AI31" s="99" t="s">
        <v>546</v>
      </c>
    </row>
    <row r="32" spans="1:35" s="39" customFormat="1" ht="89.25" x14ac:dyDescent="0.2">
      <c r="A32" s="24">
        <v>28</v>
      </c>
      <c r="B32" s="31" t="s">
        <v>274</v>
      </c>
      <c r="C32" s="13" t="s">
        <v>113</v>
      </c>
      <c r="D32" s="13" t="s">
        <v>15</v>
      </c>
      <c r="E32" s="16" t="s">
        <v>336</v>
      </c>
      <c r="F32" s="20">
        <v>61129394</v>
      </c>
      <c r="G32" s="86" t="s">
        <v>348</v>
      </c>
      <c r="H32" s="27">
        <v>899999115</v>
      </c>
      <c r="I32" s="15">
        <v>8</v>
      </c>
      <c r="J32" s="15"/>
      <c r="K32" s="15"/>
      <c r="L32" s="15"/>
      <c r="M32" s="15"/>
      <c r="N32" s="15"/>
      <c r="O32" s="15"/>
      <c r="P32" s="15"/>
      <c r="Q32" s="15"/>
      <c r="R32" s="15"/>
      <c r="S32" s="18">
        <v>42075</v>
      </c>
      <c r="T32" s="44">
        <v>42076</v>
      </c>
      <c r="U32" s="38">
        <v>90</v>
      </c>
      <c r="V32" s="67">
        <v>42167</v>
      </c>
      <c r="W32" s="105"/>
      <c r="X32" s="38">
        <v>45</v>
      </c>
      <c r="Y32" s="44">
        <v>42212</v>
      </c>
      <c r="Z32" s="20">
        <v>27235869</v>
      </c>
      <c r="AA32" s="12">
        <f t="shared" si="3"/>
        <v>88365263</v>
      </c>
      <c r="AB32" s="15">
        <v>118</v>
      </c>
      <c r="AC32" s="63" t="s">
        <v>343</v>
      </c>
      <c r="AD32" s="13" t="s">
        <v>82</v>
      </c>
      <c r="AE32" s="30" t="s">
        <v>81</v>
      </c>
      <c r="AF32" s="13" t="s">
        <v>288</v>
      </c>
      <c r="AG32" s="35" t="s">
        <v>458</v>
      </c>
      <c r="AH32" s="114">
        <f t="shared" si="4"/>
        <v>42212</v>
      </c>
      <c r="AI32" s="102"/>
    </row>
    <row r="33" spans="1:35" s="39" customFormat="1" ht="114.75" x14ac:dyDescent="0.2">
      <c r="A33" s="24">
        <v>29</v>
      </c>
      <c r="B33" s="31" t="s">
        <v>119</v>
      </c>
      <c r="C33" s="13" t="s">
        <v>108</v>
      </c>
      <c r="D33" s="13" t="s">
        <v>15</v>
      </c>
      <c r="E33" s="16" t="s">
        <v>336</v>
      </c>
      <c r="F33" s="20">
        <v>18000000</v>
      </c>
      <c r="G33" s="16" t="s">
        <v>134</v>
      </c>
      <c r="H33" s="27">
        <v>1032451688</v>
      </c>
      <c r="I33" s="15">
        <v>9</v>
      </c>
      <c r="J33" s="132" t="s">
        <v>556</v>
      </c>
      <c r="K33" s="144" t="s">
        <v>557</v>
      </c>
      <c r="L33" s="131" t="s">
        <v>558</v>
      </c>
      <c r="M33" s="133" t="s">
        <v>626</v>
      </c>
      <c r="N33" s="138" t="s">
        <v>581</v>
      </c>
      <c r="O33" s="32" t="s">
        <v>582</v>
      </c>
      <c r="P33" s="30" t="s">
        <v>570</v>
      </c>
      <c r="Q33" s="147" t="s">
        <v>627</v>
      </c>
      <c r="R33" s="23">
        <v>2446607</v>
      </c>
      <c r="S33" s="44">
        <v>42075</v>
      </c>
      <c r="T33" s="44">
        <v>42076</v>
      </c>
      <c r="U33" s="38">
        <v>365</v>
      </c>
      <c r="V33" s="67">
        <v>42441</v>
      </c>
      <c r="W33" s="105"/>
      <c r="X33" s="18"/>
      <c r="Y33" s="18">
        <f>V33</f>
        <v>42441</v>
      </c>
      <c r="Z33" s="19"/>
      <c r="AA33" s="12">
        <f t="shared" si="3"/>
        <v>18000000</v>
      </c>
      <c r="AB33" s="15">
        <v>117</v>
      </c>
      <c r="AC33" s="63" t="s">
        <v>343</v>
      </c>
      <c r="AD33" s="13" t="s">
        <v>24</v>
      </c>
      <c r="AE33" s="25" t="s">
        <v>23</v>
      </c>
      <c r="AF33" s="13" t="s">
        <v>340</v>
      </c>
      <c r="AG33" s="35" t="s">
        <v>459</v>
      </c>
      <c r="AH33" s="114">
        <f t="shared" si="4"/>
        <v>42441</v>
      </c>
      <c r="AI33" s="99" t="s">
        <v>546</v>
      </c>
    </row>
    <row r="34" spans="1:35" s="39" customFormat="1" ht="114.75" x14ac:dyDescent="0.2">
      <c r="A34" s="24">
        <v>30</v>
      </c>
      <c r="B34" s="31" t="s">
        <v>120</v>
      </c>
      <c r="C34" s="32" t="s">
        <v>76</v>
      </c>
      <c r="D34" s="13" t="s">
        <v>15</v>
      </c>
      <c r="E34" s="16" t="s">
        <v>336</v>
      </c>
      <c r="F34" s="20">
        <v>18000000</v>
      </c>
      <c r="G34" s="16" t="s">
        <v>109</v>
      </c>
      <c r="H34" s="27">
        <v>1010164466</v>
      </c>
      <c r="I34" s="15">
        <v>1</v>
      </c>
      <c r="J34" s="132" t="s">
        <v>556</v>
      </c>
      <c r="K34" s="49" t="s">
        <v>557</v>
      </c>
      <c r="L34" s="131" t="s">
        <v>628</v>
      </c>
      <c r="M34" s="133" t="s">
        <v>589</v>
      </c>
      <c r="N34" s="138">
        <v>2.9</v>
      </c>
      <c r="O34" s="32" t="s">
        <v>582</v>
      </c>
      <c r="P34" s="30" t="s">
        <v>570</v>
      </c>
      <c r="Q34" s="147" t="s">
        <v>629</v>
      </c>
      <c r="R34" s="23">
        <v>2446607</v>
      </c>
      <c r="S34" s="44">
        <v>42076</v>
      </c>
      <c r="T34" s="44">
        <v>42081</v>
      </c>
      <c r="U34" s="38">
        <v>365</v>
      </c>
      <c r="V34" s="67">
        <v>42446</v>
      </c>
      <c r="W34" s="105">
        <v>42285</v>
      </c>
      <c r="X34" s="18"/>
      <c r="Y34" s="18">
        <f>V34</f>
        <v>42446</v>
      </c>
      <c r="Z34" s="19"/>
      <c r="AA34" s="12">
        <f t="shared" si="3"/>
        <v>18000000</v>
      </c>
      <c r="AB34" s="15">
        <v>119</v>
      </c>
      <c r="AC34" s="63" t="s">
        <v>343</v>
      </c>
      <c r="AD34" s="13" t="s">
        <v>24</v>
      </c>
      <c r="AE34" s="25" t="s">
        <v>23</v>
      </c>
      <c r="AF34" s="13" t="s">
        <v>340</v>
      </c>
      <c r="AG34" s="35" t="s">
        <v>459</v>
      </c>
      <c r="AH34" s="114">
        <f t="shared" si="4"/>
        <v>42446</v>
      </c>
      <c r="AI34" s="99" t="s">
        <v>546</v>
      </c>
    </row>
    <row r="35" spans="1:35" s="39" customFormat="1" ht="79.5" customHeight="1" x14ac:dyDescent="0.2">
      <c r="A35" s="24">
        <v>31</v>
      </c>
      <c r="B35" s="31" t="s">
        <v>114</v>
      </c>
      <c r="C35" s="32" t="s">
        <v>121</v>
      </c>
      <c r="D35" s="13" t="s">
        <v>15</v>
      </c>
      <c r="E35" s="16" t="s">
        <v>336</v>
      </c>
      <c r="F35" s="20">
        <v>64000000</v>
      </c>
      <c r="G35" s="16" t="s">
        <v>111</v>
      </c>
      <c r="H35" s="52">
        <v>19355220</v>
      </c>
      <c r="I35" s="15">
        <v>7</v>
      </c>
      <c r="J35" s="132" t="s">
        <v>556</v>
      </c>
      <c r="K35" s="49" t="s">
        <v>557</v>
      </c>
      <c r="L35" s="131" t="s">
        <v>558</v>
      </c>
      <c r="M35" s="133" t="s">
        <v>630</v>
      </c>
      <c r="N35" s="134">
        <v>27.4</v>
      </c>
      <c r="O35" s="32" t="s">
        <v>631</v>
      </c>
      <c r="P35" s="25" t="s">
        <v>632</v>
      </c>
      <c r="Q35" s="147" t="s">
        <v>633</v>
      </c>
      <c r="R35" s="23">
        <v>2446607</v>
      </c>
      <c r="S35" s="44">
        <v>42082</v>
      </c>
      <c r="T35" s="44">
        <v>42090</v>
      </c>
      <c r="U35" s="38">
        <v>240</v>
      </c>
      <c r="V35" s="67">
        <v>42335</v>
      </c>
      <c r="W35" s="105"/>
      <c r="X35" s="18"/>
      <c r="Y35" s="18">
        <f>V35</f>
        <v>42335</v>
      </c>
      <c r="Z35" s="19"/>
      <c r="AA35" s="12">
        <f t="shared" si="3"/>
        <v>64000000</v>
      </c>
      <c r="AB35" s="15">
        <v>127</v>
      </c>
      <c r="AC35" s="63" t="s">
        <v>349</v>
      </c>
      <c r="AD35" s="69" t="s">
        <v>131</v>
      </c>
      <c r="AE35" s="25" t="s">
        <v>494</v>
      </c>
      <c r="AF35" s="13" t="s">
        <v>340</v>
      </c>
      <c r="AG35" s="35" t="s">
        <v>459</v>
      </c>
      <c r="AH35" s="114">
        <f t="shared" si="4"/>
        <v>42335</v>
      </c>
      <c r="AI35" s="99" t="s">
        <v>546</v>
      </c>
    </row>
    <row r="36" spans="1:35" s="39" customFormat="1" ht="57" customHeight="1" x14ac:dyDescent="0.2">
      <c r="A36" s="24">
        <v>32</v>
      </c>
      <c r="B36" s="31" t="s">
        <v>115</v>
      </c>
      <c r="C36" s="32" t="s">
        <v>112</v>
      </c>
      <c r="D36" s="13" t="s">
        <v>15</v>
      </c>
      <c r="E36" s="16" t="s">
        <v>336</v>
      </c>
      <c r="F36" s="20">
        <v>11282560</v>
      </c>
      <c r="G36" s="16" t="s">
        <v>135</v>
      </c>
      <c r="H36" s="52">
        <v>53891439</v>
      </c>
      <c r="I36" s="15">
        <v>4</v>
      </c>
      <c r="J36" s="132" t="s">
        <v>556</v>
      </c>
      <c r="K36" s="16" t="s">
        <v>557</v>
      </c>
      <c r="L36" s="128" t="s">
        <v>558</v>
      </c>
      <c r="M36" s="133" t="s">
        <v>634</v>
      </c>
      <c r="N36" s="134">
        <v>13</v>
      </c>
      <c r="O36" s="32" t="s">
        <v>635</v>
      </c>
      <c r="P36" s="30" t="s">
        <v>561</v>
      </c>
      <c r="Q36" s="147" t="s">
        <v>636</v>
      </c>
      <c r="R36" s="23">
        <v>2446607</v>
      </c>
      <c r="S36" s="44">
        <v>42088</v>
      </c>
      <c r="T36" s="44">
        <v>42100</v>
      </c>
      <c r="U36" s="38">
        <v>240</v>
      </c>
      <c r="V36" s="67">
        <v>42343</v>
      </c>
      <c r="W36" s="105">
        <v>42338</v>
      </c>
      <c r="X36" s="18"/>
      <c r="Y36" s="18">
        <f>V36</f>
        <v>42343</v>
      </c>
      <c r="Z36" s="19"/>
      <c r="AA36" s="12">
        <f t="shared" si="3"/>
        <v>11282560</v>
      </c>
      <c r="AB36" s="15">
        <v>132</v>
      </c>
      <c r="AC36" s="63" t="s">
        <v>350</v>
      </c>
      <c r="AD36" s="13" t="s">
        <v>31</v>
      </c>
      <c r="AE36" s="30" t="s">
        <v>30</v>
      </c>
      <c r="AF36" s="13" t="s">
        <v>340</v>
      </c>
      <c r="AG36" s="35" t="s">
        <v>459</v>
      </c>
      <c r="AH36" s="114">
        <f t="shared" si="4"/>
        <v>42343</v>
      </c>
      <c r="AI36" s="99" t="s">
        <v>546</v>
      </c>
    </row>
    <row r="37" spans="1:35" s="39" customFormat="1" ht="79.5" customHeight="1" x14ac:dyDescent="0.2">
      <c r="A37" s="24">
        <v>33</v>
      </c>
      <c r="B37" s="34" t="s">
        <v>351</v>
      </c>
      <c r="C37" s="13" t="s">
        <v>122</v>
      </c>
      <c r="D37" s="13" t="s">
        <v>20</v>
      </c>
      <c r="E37" s="16" t="s">
        <v>289</v>
      </c>
      <c r="F37" s="20">
        <v>14917500</v>
      </c>
      <c r="G37" s="16" t="s">
        <v>123</v>
      </c>
      <c r="H37" s="52">
        <v>9526868</v>
      </c>
      <c r="I37" s="15">
        <v>7</v>
      </c>
      <c r="J37" s="15"/>
      <c r="K37" s="15"/>
      <c r="L37" s="15"/>
      <c r="M37" s="15"/>
      <c r="N37" s="15"/>
      <c r="O37" s="15"/>
      <c r="P37" s="15"/>
      <c r="Q37" s="15"/>
      <c r="R37" s="15"/>
      <c r="S37" s="44">
        <v>42089</v>
      </c>
      <c r="T37" s="18">
        <v>42101</v>
      </c>
      <c r="U37" s="38">
        <v>30</v>
      </c>
      <c r="V37" s="67">
        <v>42130</v>
      </c>
      <c r="W37" s="105"/>
      <c r="X37" s="18"/>
      <c r="Y37" s="18">
        <f>V37</f>
        <v>42130</v>
      </c>
      <c r="Z37" s="19"/>
      <c r="AA37" s="12">
        <f t="shared" si="3"/>
        <v>14917500</v>
      </c>
      <c r="AB37" s="15">
        <v>136</v>
      </c>
      <c r="AC37" s="63" t="s">
        <v>343</v>
      </c>
      <c r="AD37" s="13" t="s">
        <v>24</v>
      </c>
      <c r="AE37" s="25" t="s">
        <v>23</v>
      </c>
      <c r="AF37" s="13" t="s">
        <v>288</v>
      </c>
      <c r="AG37" s="35" t="s">
        <v>458</v>
      </c>
      <c r="AH37" s="114">
        <f t="shared" si="4"/>
        <v>42130</v>
      </c>
      <c r="AI37" s="102"/>
    </row>
    <row r="38" spans="1:35" s="39" customFormat="1" ht="51" hidden="1" x14ac:dyDescent="0.2">
      <c r="A38" s="24">
        <v>34</v>
      </c>
      <c r="B38" s="31" t="s">
        <v>116</v>
      </c>
      <c r="C38" s="13" t="s">
        <v>352</v>
      </c>
      <c r="D38" s="13" t="s">
        <v>15</v>
      </c>
      <c r="E38" s="16" t="s">
        <v>289</v>
      </c>
      <c r="F38" s="20">
        <v>254700</v>
      </c>
      <c r="G38" s="16" t="s">
        <v>129</v>
      </c>
      <c r="H38" s="27">
        <v>800245133</v>
      </c>
      <c r="I38" s="15">
        <v>5</v>
      </c>
      <c r="J38" s="15"/>
      <c r="K38" s="15"/>
      <c r="L38" s="15"/>
      <c r="M38" s="15"/>
      <c r="N38" s="15"/>
      <c r="O38" s="15"/>
      <c r="P38" s="15"/>
      <c r="Q38" s="15"/>
      <c r="R38" s="15"/>
      <c r="S38" s="18">
        <v>42090</v>
      </c>
      <c r="T38" s="18">
        <v>42072</v>
      </c>
      <c r="U38" s="38">
        <v>365</v>
      </c>
      <c r="V38" s="67">
        <v>42456</v>
      </c>
      <c r="W38" s="117"/>
      <c r="X38" s="18"/>
      <c r="Y38" s="18"/>
      <c r="Z38" s="19"/>
      <c r="AA38" s="12">
        <f>F38</f>
        <v>254700</v>
      </c>
      <c r="AB38" s="15">
        <v>6</v>
      </c>
      <c r="AC38" s="63" t="s">
        <v>339</v>
      </c>
      <c r="AD38" s="13" t="s">
        <v>346</v>
      </c>
      <c r="AE38" s="21" t="s">
        <v>347</v>
      </c>
      <c r="AF38" s="13" t="s">
        <v>340</v>
      </c>
      <c r="AG38" s="35" t="s">
        <v>458</v>
      </c>
      <c r="AH38" s="35"/>
      <c r="AI38" s="99" t="s">
        <v>546</v>
      </c>
    </row>
    <row r="39" spans="1:35" s="39" customFormat="1" ht="81" customHeight="1" x14ac:dyDescent="0.2">
      <c r="A39" s="24">
        <v>35</v>
      </c>
      <c r="B39" s="31" t="s">
        <v>449</v>
      </c>
      <c r="C39" s="13" t="s">
        <v>130</v>
      </c>
      <c r="D39" s="13" t="s">
        <v>15</v>
      </c>
      <c r="E39" s="16" t="s">
        <v>336</v>
      </c>
      <c r="F39" s="20">
        <v>42000000</v>
      </c>
      <c r="G39" s="16" t="s">
        <v>128</v>
      </c>
      <c r="H39" s="22">
        <v>7180387</v>
      </c>
      <c r="I39" s="15">
        <v>1</v>
      </c>
      <c r="J39" s="132" t="s">
        <v>556</v>
      </c>
      <c r="K39" s="49" t="s">
        <v>600</v>
      </c>
      <c r="L39" s="131" t="s">
        <v>637</v>
      </c>
      <c r="M39" s="133" t="s">
        <v>638</v>
      </c>
      <c r="N39" s="134">
        <v>5.7</v>
      </c>
      <c r="O39" s="13" t="s">
        <v>595</v>
      </c>
      <c r="P39" s="30" t="s">
        <v>596</v>
      </c>
      <c r="Q39" s="31"/>
      <c r="R39" s="23">
        <v>2446607</v>
      </c>
      <c r="S39" s="18">
        <v>42090</v>
      </c>
      <c r="T39" s="18">
        <v>42102</v>
      </c>
      <c r="U39" s="38">
        <v>180</v>
      </c>
      <c r="V39" s="67">
        <v>42284</v>
      </c>
      <c r="W39" s="105">
        <v>42167</v>
      </c>
      <c r="X39" s="38">
        <v>30</v>
      </c>
      <c r="Y39" s="18">
        <v>42315</v>
      </c>
      <c r="Z39" s="101">
        <v>7000000</v>
      </c>
      <c r="AA39" s="12">
        <f>F39+Z39</f>
        <v>49000000</v>
      </c>
      <c r="AB39" s="15">
        <v>137</v>
      </c>
      <c r="AC39" s="63" t="s">
        <v>349</v>
      </c>
      <c r="AD39" s="21" t="s">
        <v>106</v>
      </c>
      <c r="AE39" s="30" t="s">
        <v>78</v>
      </c>
      <c r="AF39" s="13" t="s">
        <v>340</v>
      </c>
      <c r="AG39" s="35" t="s">
        <v>459</v>
      </c>
      <c r="AH39" s="114">
        <f>Y39</f>
        <v>42315</v>
      </c>
      <c r="AI39" s="99" t="s">
        <v>546</v>
      </c>
    </row>
    <row r="40" spans="1:35" s="39" customFormat="1" ht="88.5" customHeight="1" x14ac:dyDescent="0.2">
      <c r="A40" s="24">
        <v>36</v>
      </c>
      <c r="B40" s="31" t="s">
        <v>127</v>
      </c>
      <c r="C40" s="13" t="s">
        <v>124</v>
      </c>
      <c r="D40" s="13" t="s">
        <v>126</v>
      </c>
      <c r="E40" s="16" t="s">
        <v>336</v>
      </c>
      <c r="F40" s="70">
        <v>814342764</v>
      </c>
      <c r="G40" s="16" t="s">
        <v>125</v>
      </c>
      <c r="H40" s="22">
        <v>860050247</v>
      </c>
      <c r="I40" s="15">
        <v>6</v>
      </c>
      <c r="J40" s="15"/>
      <c r="K40" s="15"/>
      <c r="L40" s="15"/>
      <c r="M40" s="15"/>
      <c r="N40" s="15"/>
      <c r="O40" s="15"/>
      <c r="P40" s="15"/>
      <c r="Q40" s="15"/>
      <c r="R40" s="15"/>
      <c r="S40" s="44">
        <v>42093</v>
      </c>
      <c r="T40" s="18">
        <v>42095</v>
      </c>
      <c r="U40" s="38">
        <v>365</v>
      </c>
      <c r="V40" s="67">
        <v>42460</v>
      </c>
      <c r="W40" s="105"/>
      <c r="X40" s="38"/>
      <c r="Y40" s="18">
        <f>V40</f>
        <v>42460</v>
      </c>
      <c r="Z40" s="71" t="s">
        <v>432</v>
      </c>
      <c r="AA40" s="12">
        <f>F40+67595787+31699807</f>
        <v>913638358</v>
      </c>
      <c r="AB40" s="15">
        <v>138</v>
      </c>
      <c r="AC40" s="63" t="s">
        <v>353</v>
      </c>
      <c r="AD40" s="13" t="s">
        <v>24</v>
      </c>
      <c r="AE40" s="25" t="s">
        <v>23</v>
      </c>
      <c r="AF40" s="13" t="s">
        <v>340</v>
      </c>
      <c r="AG40" s="35" t="s">
        <v>458</v>
      </c>
      <c r="AH40" s="114">
        <f>Y40</f>
        <v>42460</v>
      </c>
      <c r="AI40" s="99" t="s">
        <v>340</v>
      </c>
    </row>
    <row r="41" spans="1:35" s="39" customFormat="1" ht="55.5" hidden="1" customHeight="1" x14ac:dyDescent="0.2">
      <c r="A41" s="24">
        <v>37</v>
      </c>
      <c r="B41" s="31" t="s">
        <v>354</v>
      </c>
      <c r="C41" s="13" t="s">
        <v>355</v>
      </c>
      <c r="D41" s="13" t="s">
        <v>15</v>
      </c>
      <c r="E41" s="16" t="s">
        <v>289</v>
      </c>
      <c r="F41" s="20">
        <v>328000</v>
      </c>
      <c r="G41" s="16" t="s">
        <v>356</v>
      </c>
      <c r="H41" s="27">
        <v>860007590</v>
      </c>
      <c r="I41" s="15">
        <v>6</v>
      </c>
      <c r="J41" s="15"/>
      <c r="K41" s="15"/>
      <c r="L41" s="15"/>
      <c r="M41" s="15"/>
      <c r="N41" s="15"/>
      <c r="O41" s="15"/>
      <c r="P41" s="15"/>
      <c r="Q41" s="15"/>
      <c r="R41" s="15"/>
      <c r="S41" s="44">
        <v>42100</v>
      </c>
      <c r="T41" s="18">
        <v>42103</v>
      </c>
      <c r="U41" s="38">
        <v>365</v>
      </c>
      <c r="V41" s="67">
        <v>42468</v>
      </c>
      <c r="W41" s="117">
        <v>42349</v>
      </c>
      <c r="X41" s="38"/>
      <c r="Y41" s="18"/>
      <c r="Z41" s="19"/>
      <c r="AA41" s="12">
        <f>F41</f>
        <v>328000</v>
      </c>
      <c r="AB41" s="15">
        <v>7</v>
      </c>
      <c r="AC41" s="63" t="s">
        <v>339</v>
      </c>
      <c r="AD41" s="13" t="s">
        <v>346</v>
      </c>
      <c r="AE41" s="21" t="s">
        <v>347</v>
      </c>
      <c r="AF41" s="13" t="s">
        <v>340</v>
      </c>
      <c r="AG41" s="35" t="s">
        <v>458</v>
      </c>
      <c r="AH41" s="35"/>
      <c r="AI41" s="99" t="s">
        <v>546</v>
      </c>
    </row>
    <row r="42" spans="1:35" s="39" customFormat="1" ht="95.25" customHeight="1" x14ac:dyDescent="0.2">
      <c r="A42" s="24">
        <v>38</v>
      </c>
      <c r="B42" s="31" t="s">
        <v>137</v>
      </c>
      <c r="C42" s="13" t="s">
        <v>141</v>
      </c>
      <c r="D42" s="13" t="s">
        <v>15</v>
      </c>
      <c r="E42" s="16" t="s">
        <v>336</v>
      </c>
      <c r="F42" s="20">
        <v>65000000</v>
      </c>
      <c r="G42" s="16" t="s">
        <v>136</v>
      </c>
      <c r="H42" s="22">
        <v>17633834</v>
      </c>
      <c r="I42" s="15">
        <v>4</v>
      </c>
      <c r="J42" s="132" t="s">
        <v>556</v>
      </c>
      <c r="K42" s="145" t="s">
        <v>639</v>
      </c>
      <c r="L42" s="145" t="s">
        <v>640</v>
      </c>
      <c r="M42" s="133" t="s">
        <v>641</v>
      </c>
      <c r="N42" s="134">
        <v>9.9</v>
      </c>
      <c r="O42" s="13" t="s">
        <v>642</v>
      </c>
      <c r="P42" s="47" t="s">
        <v>643</v>
      </c>
      <c r="Q42" s="131" t="s">
        <v>644</v>
      </c>
      <c r="R42" s="23">
        <v>2446607</v>
      </c>
      <c r="S42" s="44">
        <v>42103</v>
      </c>
      <c r="T42" s="44">
        <v>42107</v>
      </c>
      <c r="U42" s="38">
        <v>300</v>
      </c>
      <c r="V42" s="67">
        <v>42412</v>
      </c>
      <c r="W42" s="105"/>
      <c r="X42" s="38"/>
      <c r="Y42" s="18">
        <f>V42</f>
        <v>42412</v>
      </c>
      <c r="Z42" s="19"/>
      <c r="AA42" s="12">
        <f>F42+Z42</f>
        <v>65000000</v>
      </c>
      <c r="AB42" s="15">
        <v>151</v>
      </c>
      <c r="AC42" s="63" t="s">
        <v>343</v>
      </c>
      <c r="AD42" s="13" t="s">
        <v>82</v>
      </c>
      <c r="AE42" s="30" t="s">
        <v>81</v>
      </c>
      <c r="AF42" s="13" t="s">
        <v>340</v>
      </c>
      <c r="AG42" s="35" t="s">
        <v>459</v>
      </c>
      <c r="AH42" s="114">
        <f t="shared" ref="AH42:AH59" si="5">Y42</f>
        <v>42412</v>
      </c>
      <c r="AI42" s="99" t="s">
        <v>546</v>
      </c>
    </row>
    <row r="43" spans="1:35" s="39" customFormat="1" ht="140.25" x14ac:dyDescent="0.2">
      <c r="A43" s="24">
        <v>39</v>
      </c>
      <c r="B43" s="31" t="s">
        <v>138</v>
      </c>
      <c r="C43" s="13" t="s">
        <v>151</v>
      </c>
      <c r="D43" s="13" t="s">
        <v>15</v>
      </c>
      <c r="E43" s="16" t="s">
        <v>336</v>
      </c>
      <c r="F43" s="20">
        <v>12692880</v>
      </c>
      <c r="G43" s="16" t="s">
        <v>43</v>
      </c>
      <c r="H43" s="22">
        <v>4114141</v>
      </c>
      <c r="I43" s="15">
        <v>5</v>
      </c>
      <c r="J43" s="132" t="s">
        <v>556</v>
      </c>
      <c r="K43" s="145" t="s">
        <v>600</v>
      </c>
      <c r="L43" s="145" t="s">
        <v>645</v>
      </c>
      <c r="M43" s="133" t="s">
        <v>646</v>
      </c>
      <c r="N43" s="134">
        <v>14</v>
      </c>
      <c r="O43" s="32" t="s">
        <v>647</v>
      </c>
      <c r="P43" s="30" t="s">
        <v>561</v>
      </c>
      <c r="Q43" s="131" t="s">
        <v>648</v>
      </c>
      <c r="R43" s="23">
        <v>2446607</v>
      </c>
      <c r="S43" s="44">
        <v>42104</v>
      </c>
      <c r="T43" s="44">
        <v>42115</v>
      </c>
      <c r="U43" s="38">
        <v>270</v>
      </c>
      <c r="V43" s="67">
        <v>42389</v>
      </c>
      <c r="W43" s="105"/>
      <c r="X43" s="44" t="s">
        <v>539</v>
      </c>
      <c r="Y43" s="18">
        <v>42449</v>
      </c>
      <c r="Z43" s="19"/>
      <c r="AA43" s="12">
        <f>F43+Z43</f>
        <v>12692880</v>
      </c>
      <c r="AB43" s="15">
        <v>155</v>
      </c>
      <c r="AC43" s="63" t="s">
        <v>350</v>
      </c>
      <c r="AD43" s="13" t="s">
        <v>31</v>
      </c>
      <c r="AE43" s="30" t="s">
        <v>30</v>
      </c>
      <c r="AF43" s="13" t="s">
        <v>340</v>
      </c>
      <c r="AG43" s="35" t="s">
        <v>459</v>
      </c>
      <c r="AH43" s="114">
        <f t="shared" si="5"/>
        <v>42449</v>
      </c>
      <c r="AI43" s="99" t="s">
        <v>546</v>
      </c>
    </row>
    <row r="44" spans="1:35" s="39" customFormat="1" ht="68.25" customHeight="1" x14ac:dyDescent="0.2">
      <c r="A44" s="24">
        <v>40</v>
      </c>
      <c r="B44" s="31" t="s">
        <v>146</v>
      </c>
      <c r="C44" s="13" t="s">
        <v>145</v>
      </c>
      <c r="D44" s="13" t="s">
        <v>20</v>
      </c>
      <c r="E44" s="16" t="s">
        <v>336</v>
      </c>
      <c r="F44" s="20">
        <v>12000000</v>
      </c>
      <c r="G44" s="16" t="s">
        <v>152</v>
      </c>
      <c r="H44" s="27">
        <v>860007336</v>
      </c>
      <c r="I44" s="15">
        <v>1</v>
      </c>
      <c r="J44" s="15"/>
      <c r="K44" s="15"/>
      <c r="L44" s="15"/>
      <c r="M44" s="15"/>
      <c r="N44" s="15"/>
      <c r="O44" s="15"/>
      <c r="P44" s="15"/>
      <c r="Q44" s="15"/>
      <c r="R44" s="15"/>
      <c r="S44" s="44">
        <v>42107</v>
      </c>
      <c r="T44" s="44">
        <v>42115</v>
      </c>
      <c r="U44" s="38">
        <v>180</v>
      </c>
      <c r="V44" s="67">
        <v>42297</v>
      </c>
      <c r="W44" s="105"/>
      <c r="X44" s="38"/>
      <c r="Y44" s="18">
        <f>V44</f>
        <v>42297</v>
      </c>
      <c r="Z44" s="19"/>
      <c r="AA44" s="12">
        <f>F44+Z44</f>
        <v>12000000</v>
      </c>
      <c r="AB44" s="15">
        <v>156</v>
      </c>
      <c r="AC44" s="63" t="s">
        <v>350</v>
      </c>
      <c r="AD44" s="13" t="s">
        <v>31</v>
      </c>
      <c r="AE44" s="30" t="s">
        <v>30</v>
      </c>
      <c r="AF44" s="13" t="s">
        <v>340</v>
      </c>
      <c r="AG44" s="35" t="s">
        <v>458</v>
      </c>
      <c r="AH44" s="114">
        <f t="shared" si="5"/>
        <v>42297</v>
      </c>
      <c r="AI44" s="99" t="s">
        <v>547</v>
      </c>
    </row>
    <row r="45" spans="1:35" s="39" customFormat="1" ht="55.5" customHeight="1" x14ac:dyDescent="0.2">
      <c r="A45" s="24">
        <v>41</v>
      </c>
      <c r="B45" s="31" t="s">
        <v>143</v>
      </c>
      <c r="C45" s="13" t="s">
        <v>149</v>
      </c>
      <c r="D45" s="13" t="s">
        <v>15</v>
      </c>
      <c r="E45" s="16" t="s">
        <v>336</v>
      </c>
      <c r="F45" s="20">
        <v>22320000</v>
      </c>
      <c r="G45" s="16" t="s">
        <v>73</v>
      </c>
      <c r="H45" s="22">
        <v>79741840</v>
      </c>
      <c r="I45" s="15">
        <v>7</v>
      </c>
      <c r="J45" s="132" t="s">
        <v>549</v>
      </c>
      <c r="K45" s="145" t="s">
        <v>557</v>
      </c>
      <c r="L45" s="145" t="s">
        <v>558</v>
      </c>
      <c r="M45" s="133" t="s">
        <v>591</v>
      </c>
      <c r="N45" s="138">
        <v>9.4</v>
      </c>
      <c r="O45" s="13" t="s">
        <v>649</v>
      </c>
      <c r="P45" s="30" t="s">
        <v>650</v>
      </c>
      <c r="Q45" s="125" t="s">
        <v>592</v>
      </c>
      <c r="R45" s="23">
        <v>2446607</v>
      </c>
      <c r="S45" s="18">
        <v>42116</v>
      </c>
      <c r="T45" s="54">
        <v>42118</v>
      </c>
      <c r="U45" s="38">
        <v>365</v>
      </c>
      <c r="V45" s="67">
        <v>42483</v>
      </c>
      <c r="W45" s="105"/>
      <c r="X45" s="38"/>
      <c r="Y45" s="18">
        <f>V45</f>
        <v>42483</v>
      </c>
      <c r="Z45" s="19"/>
      <c r="AA45" s="12">
        <f>F45+Z45</f>
        <v>22320000</v>
      </c>
      <c r="AB45" s="15">
        <v>170</v>
      </c>
      <c r="AC45" s="63" t="s">
        <v>357</v>
      </c>
      <c r="AD45" s="21" t="s">
        <v>42</v>
      </c>
      <c r="AE45" s="13" t="s">
        <v>41</v>
      </c>
      <c r="AF45" s="13" t="s">
        <v>340</v>
      </c>
      <c r="AG45" s="35" t="s">
        <v>459</v>
      </c>
      <c r="AH45" s="114">
        <f t="shared" si="5"/>
        <v>42483</v>
      </c>
      <c r="AI45" s="99" t="s">
        <v>546</v>
      </c>
    </row>
    <row r="46" spans="1:35" s="39" customFormat="1" ht="78.75" customHeight="1" x14ac:dyDescent="0.2">
      <c r="A46" s="24">
        <v>42</v>
      </c>
      <c r="B46" s="31" t="s">
        <v>144</v>
      </c>
      <c r="C46" s="13" t="s">
        <v>203</v>
      </c>
      <c r="D46" s="13" t="s">
        <v>20</v>
      </c>
      <c r="E46" s="11" t="s">
        <v>358</v>
      </c>
      <c r="F46" s="20">
        <v>15000000</v>
      </c>
      <c r="G46" s="16" t="s">
        <v>69</v>
      </c>
      <c r="H46" s="27">
        <v>900542932</v>
      </c>
      <c r="I46" s="15">
        <v>1</v>
      </c>
      <c r="J46" s="15"/>
      <c r="K46" s="15"/>
      <c r="L46" s="15"/>
      <c r="M46" s="15"/>
      <c r="N46" s="15"/>
      <c r="O46" s="15"/>
      <c r="P46" s="15"/>
      <c r="Q46" s="15"/>
      <c r="R46" s="15"/>
      <c r="S46" s="18">
        <v>42118</v>
      </c>
      <c r="T46" s="18">
        <v>42164</v>
      </c>
      <c r="U46" s="38">
        <v>365</v>
      </c>
      <c r="V46" s="67">
        <v>42529</v>
      </c>
      <c r="W46" s="105"/>
      <c r="X46" s="38"/>
      <c r="Y46" s="18">
        <f>V46</f>
        <v>42529</v>
      </c>
      <c r="Z46" s="19"/>
      <c r="AA46" s="12">
        <f>F46+Z46</f>
        <v>15000000</v>
      </c>
      <c r="AB46" s="15">
        <v>172</v>
      </c>
      <c r="AC46" s="63" t="s">
        <v>359</v>
      </c>
      <c r="AD46" s="13" t="s">
        <v>24</v>
      </c>
      <c r="AE46" s="25" t="s">
        <v>23</v>
      </c>
      <c r="AF46" s="13" t="s">
        <v>340</v>
      </c>
      <c r="AG46" s="35" t="s">
        <v>458</v>
      </c>
      <c r="AH46" s="114">
        <f t="shared" si="5"/>
        <v>42529</v>
      </c>
      <c r="AI46" s="99" t="s">
        <v>340</v>
      </c>
    </row>
    <row r="47" spans="1:35" s="39" customFormat="1" ht="122.25" customHeight="1" x14ac:dyDescent="0.2">
      <c r="A47" s="24">
        <v>43</v>
      </c>
      <c r="B47" s="31" t="s">
        <v>147</v>
      </c>
      <c r="C47" s="13" t="s">
        <v>148</v>
      </c>
      <c r="D47" s="13" t="s">
        <v>15</v>
      </c>
      <c r="E47" s="16" t="s">
        <v>336</v>
      </c>
      <c r="F47" s="20">
        <v>15000000</v>
      </c>
      <c r="G47" s="16" t="s">
        <v>150</v>
      </c>
      <c r="H47" s="27">
        <v>52451825</v>
      </c>
      <c r="I47" s="15">
        <v>3</v>
      </c>
      <c r="J47" s="132" t="s">
        <v>549</v>
      </c>
      <c r="K47" s="145" t="s">
        <v>557</v>
      </c>
      <c r="L47" s="145" t="s">
        <v>558</v>
      </c>
      <c r="M47" s="133" t="s">
        <v>651</v>
      </c>
      <c r="N47" s="134">
        <v>7.4</v>
      </c>
      <c r="O47" s="13" t="s">
        <v>652</v>
      </c>
      <c r="P47" s="30" t="s">
        <v>570</v>
      </c>
      <c r="Q47" s="11" t="s">
        <v>653</v>
      </c>
      <c r="R47" s="23">
        <v>2446607</v>
      </c>
      <c r="S47" s="44">
        <v>42121</v>
      </c>
      <c r="T47" s="44">
        <v>42129</v>
      </c>
      <c r="U47" s="38">
        <v>300</v>
      </c>
      <c r="V47" s="67">
        <v>42432</v>
      </c>
      <c r="W47" s="105"/>
      <c r="X47" s="38" t="s">
        <v>481</v>
      </c>
      <c r="Y47" s="44">
        <v>42167</v>
      </c>
      <c r="Z47" s="19"/>
      <c r="AA47" s="12">
        <v>1500000</v>
      </c>
      <c r="AB47" s="15">
        <v>174</v>
      </c>
      <c r="AC47" s="63" t="s">
        <v>343</v>
      </c>
      <c r="AD47" s="13" t="s">
        <v>24</v>
      </c>
      <c r="AE47" s="25" t="s">
        <v>23</v>
      </c>
      <c r="AF47" s="30" t="s">
        <v>360</v>
      </c>
      <c r="AG47" s="35" t="s">
        <v>459</v>
      </c>
      <c r="AH47" s="114">
        <f t="shared" si="5"/>
        <v>42167</v>
      </c>
      <c r="AI47" s="103">
        <v>42167</v>
      </c>
    </row>
    <row r="48" spans="1:35" s="39" customFormat="1" ht="112.5" customHeight="1" x14ac:dyDescent="0.2">
      <c r="A48" s="24">
        <v>44</v>
      </c>
      <c r="B48" s="31" t="s">
        <v>361</v>
      </c>
      <c r="C48" s="13" t="s">
        <v>185</v>
      </c>
      <c r="D48" s="13" t="s">
        <v>15</v>
      </c>
      <c r="E48" s="13" t="s">
        <v>362</v>
      </c>
      <c r="F48" s="20">
        <v>0</v>
      </c>
      <c r="G48" s="16" t="s">
        <v>156</v>
      </c>
      <c r="H48" s="53">
        <v>800238099</v>
      </c>
      <c r="I48" s="15">
        <v>3</v>
      </c>
      <c r="J48" s="15"/>
      <c r="K48" s="15"/>
      <c r="L48" s="15"/>
      <c r="M48" s="15"/>
      <c r="N48" s="15"/>
      <c r="O48" s="15"/>
      <c r="P48" s="15"/>
      <c r="Q48" s="15"/>
      <c r="R48" s="15"/>
      <c r="S48" s="44">
        <v>42123</v>
      </c>
      <c r="T48" s="18">
        <v>42130</v>
      </c>
      <c r="U48" s="38">
        <v>450</v>
      </c>
      <c r="V48" s="67">
        <v>42587</v>
      </c>
      <c r="W48" s="105"/>
      <c r="X48" s="38"/>
      <c r="Y48" s="18">
        <f>V48</f>
        <v>42587</v>
      </c>
      <c r="Z48" s="19"/>
      <c r="AA48" s="12">
        <f t="shared" ref="AA48:AA60" si="6">F48+Z48</f>
        <v>0</v>
      </c>
      <c r="AB48" s="24" t="s">
        <v>22</v>
      </c>
      <c r="AC48" s="32" t="s">
        <v>363</v>
      </c>
      <c r="AD48" s="21" t="s">
        <v>42</v>
      </c>
      <c r="AE48" s="13" t="s">
        <v>41</v>
      </c>
      <c r="AF48" s="13" t="s">
        <v>340</v>
      </c>
      <c r="AG48" s="35" t="s">
        <v>458</v>
      </c>
      <c r="AH48" s="114">
        <f t="shared" si="5"/>
        <v>42587</v>
      </c>
      <c r="AI48" s="99" t="s">
        <v>340</v>
      </c>
    </row>
    <row r="49" spans="1:35" s="39" customFormat="1" ht="158.25" customHeight="1" x14ac:dyDescent="0.2">
      <c r="A49" s="24">
        <v>45</v>
      </c>
      <c r="B49" s="31" t="s">
        <v>155</v>
      </c>
      <c r="C49" s="13" t="s">
        <v>154</v>
      </c>
      <c r="D49" s="13" t="s">
        <v>15</v>
      </c>
      <c r="E49" s="16" t="s">
        <v>336</v>
      </c>
      <c r="F49" s="20">
        <v>14080000</v>
      </c>
      <c r="G49" s="16" t="s">
        <v>153</v>
      </c>
      <c r="H49" s="50">
        <v>40045624</v>
      </c>
      <c r="I49" s="15">
        <v>5</v>
      </c>
      <c r="J49" s="132" t="s">
        <v>549</v>
      </c>
      <c r="K49" s="145" t="s">
        <v>654</v>
      </c>
      <c r="L49" s="145" t="s">
        <v>655</v>
      </c>
      <c r="M49" s="133" t="s">
        <v>656</v>
      </c>
      <c r="N49" s="134">
        <v>3.3</v>
      </c>
      <c r="O49" s="13" t="s">
        <v>657</v>
      </c>
      <c r="P49" s="30" t="s">
        <v>561</v>
      </c>
      <c r="Q49" s="131" t="s">
        <v>658</v>
      </c>
      <c r="R49" s="23">
        <v>2446607</v>
      </c>
      <c r="S49" s="44">
        <v>42128</v>
      </c>
      <c r="T49" s="18">
        <v>42152</v>
      </c>
      <c r="U49" s="38">
        <v>240</v>
      </c>
      <c r="V49" s="67">
        <v>42396</v>
      </c>
      <c r="W49" s="105">
        <v>42262</v>
      </c>
      <c r="X49" s="44" t="s">
        <v>538</v>
      </c>
      <c r="Y49" s="18">
        <v>42456</v>
      </c>
      <c r="Z49" s="19"/>
      <c r="AA49" s="12">
        <f t="shared" si="6"/>
        <v>14080000</v>
      </c>
      <c r="AB49" s="15">
        <v>187</v>
      </c>
      <c r="AC49" s="63" t="s">
        <v>350</v>
      </c>
      <c r="AD49" s="13" t="s">
        <v>31</v>
      </c>
      <c r="AE49" s="30" t="s">
        <v>30</v>
      </c>
      <c r="AF49" s="13" t="s">
        <v>340</v>
      </c>
      <c r="AG49" s="35" t="s">
        <v>459</v>
      </c>
      <c r="AH49" s="114">
        <f t="shared" si="5"/>
        <v>42456</v>
      </c>
      <c r="AI49" s="99" t="s">
        <v>546</v>
      </c>
    </row>
    <row r="50" spans="1:35" s="39" customFormat="1" ht="95.25" customHeight="1" x14ac:dyDescent="0.2">
      <c r="A50" s="24">
        <v>46</v>
      </c>
      <c r="B50" s="24" t="s">
        <v>170</v>
      </c>
      <c r="C50" s="13" t="s">
        <v>165</v>
      </c>
      <c r="D50" s="13" t="s">
        <v>15</v>
      </c>
      <c r="E50" s="16" t="s">
        <v>336</v>
      </c>
      <c r="F50" s="20">
        <v>120000000</v>
      </c>
      <c r="G50" s="16" t="s">
        <v>100</v>
      </c>
      <c r="H50" s="15">
        <v>860001022</v>
      </c>
      <c r="I50" s="15">
        <v>7</v>
      </c>
      <c r="J50" s="15"/>
      <c r="K50" s="15"/>
      <c r="L50" s="15"/>
      <c r="M50" s="15"/>
      <c r="N50" s="15"/>
      <c r="O50" s="15"/>
      <c r="P50" s="15"/>
      <c r="Q50" s="15"/>
      <c r="R50" s="15"/>
      <c r="S50" s="44">
        <v>42130</v>
      </c>
      <c r="T50" s="18">
        <v>42144</v>
      </c>
      <c r="U50" s="38">
        <v>365</v>
      </c>
      <c r="V50" s="67">
        <v>42509</v>
      </c>
      <c r="W50" s="105">
        <v>42349</v>
      </c>
      <c r="X50" s="38"/>
      <c r="Y50" s="18">
        <f t="shared" ref="Y50:Y56" si="7">V50</f>
        <v>42509</v>
      </c>
      <c r="Z50" s="19"/>
      <c r="AA50" s="12">
        <f t="shared" si="6"/>
        <v>120000000</v>
      </c>
      <c r="AB50" s="15">
        <v>196</v>
      </c>
      <c r="AC50" s="63" t="s">
        <v>364</v>
      </c>
      <c r="AD50" s="13" t="s">
        <v>47</v>
      </c>
      <c r="AE50" s="30" t="s">
        <v>25</v>
      </c>
      <c r="AF50" s="13" t="s">
        <v>340</v>
      </c>
      <c r="AG50" s="35" t="s">
        <v>458</v>
      </c>
      <c r="AH50" s="114">
        <f t="shared" si="5"/>
        <v>42509</v>
      </c>
      <c r="AI50" s="99" t="s">
        <v>340</v>
      </c>
    </row>
    <row r="51" spans="1:35" s="39" customFormat="1" ht="64.5" customHeight="1" x14ac:dyDescent="0.2">
      <c r="A51" s="24">
        <v>47</v>
      </c>
      <c r="B51" s="24" t="s">
        <v>158</v>
      </c>
      <c r="C51" s="13" t="s">
        <v>171</v>
      </c>
      <c r="D51" s="13" t="s">
        <v>212</v>
      </c>
      <c r="E51" s="16" t="s">
        <v>336</v>
      </c>
      <c r="F51" s="20">
        <v>153990000</v>
      </c>
      <c r="G51" s="16" t="s">
        <v>172</v>
      </c>
      <c r="H51" s="50">
        <v>800184306</v>
      </c>
      <c r="I51" s="15">
        <v>1</v>
      </c>
      <c r="J51" s="15"/>
      <c r="K51" s="15"/>
      <c r="L51" s="15"/>
      <c r="M51" s="15"/>
      <c r="N51" s="15"/>
      <c r="O51" s="15"/>
      <c r="P51" s="15"/>
      <c r="Q51" s="15"/>
      <c r="R51" s="15"/>
      <c r="S51" s="44">
        <v>42130</v>
      </c>
      <c r="T51" s="18">
        <v>42133</v>
      </c>
      <c r="U51" s="38">
        <v>240</v>
      </c>
      <c r="V51" s="67">
        <v>42377</v>
      </c>
      <c r="W51" s="105">
        <v>42331</v>
      </c>
      <c r="X51" s="38"/>
      <c r="Y51" s="18">
        <f t="shared" si="7"/>
        <v>42377</v>
      </c>
      <c r="Z51" s="19"/>
      <c r="AA51" s="12">
        <f t="shared" si="6"/>
        <v>153990000</v>
      </c>
      <c r="AB51" s="15">
        <v>194</v>
      </c>
      <c r="AC51" s="63" t="s">
        <v>350</v>
      </c>
      <c r="AD51" s="13" t="s">
        <v>31</v>
      </c>
      <c r="AE51" s="30" t="s">
        <v>30</v>
      </c>
      <c r="AF51" s="13" t="s">
        <v>340</v>
      </c>
      <c r="AG51" s="35" t="s">
        <v>458</v>
      </c>
      <c r="AH51" s="114">
        <f t="shared" si="5"/>
        <v>42377</v>
      </c>
      <c r="AI51" s="99" t="s">
        <v>547</v>
      </c>
    </row>
    <row r="52" spans="1:35" s="39" customFormat="1" ht="73.5" customHeight="1" x14ac:dyDescent="0.2">
      <c r="A52" s="24">
        <v>48</v>
      </c>
      <c r="B52" s="24" t="s">
        <v>159</v>
      </c>
      <c r="C52" s="13" t="s">
        <v>173</v>
      </c>
      <c r="D52" s="13" t="s">
        <v>20</v>
      </c>
      <c r="E52" s="16" t="s">
        <v>336</v>
      </c>
      <c r="F52" s="20">
        <v>4532880</v>
      </c>
      <c r="G52" s="16" t="s">
        <v>174</v>
      </c>
      <c r="H52" s="22" t="s">
        <v>175</v>
      </c>
      <c r="I52" s="15">
        <v>8</v>
      </c>
      <c r="J52" s="15"/>
      <c r="K52" s="15"/>
      <c r="L52" s="15"/>
      <c r="M52" s="15"/>
      <c r="N52" s="15"/>
      <c r="O52" s="15"/>
      <c r="P52" s="15"/>
      <c r="Q52" s="15"/>
      <c r="R52" s="15"/>
      <c r="S52" s="18">
        <v>42131</v>
      </c>
      <c r="T52" s="18">
        <v>42164</v>
      </c>
      <c r="U52" s="38">
        <v>365</v>
      </c>
      <c r="V52" s="67">
        <v>42529</v>
      </c>
      <c r="W52" s="105">
        <v>42390</v>
      </c>
      <c r="X52" s="38"/>
      <c r="Y52" s="18">
        <f t="shared" si="7"/>
        <v>42529</v>
      </c>
      <c r="Z52" s="19"/>
      <c r="AA52" s="12">
        <f t="shared" si="6"/>
        <v>4532880</v>
      </c>
      <c r="AB52" s="15">
        <v>192</v>
      </c>
      <c r="AC52" s="63" t="s">
        <v>365</v>
      </c>
      <c r="AD52" s="13" t="s">
        <v>24</v>
      </c>
      <c r="AE52" s="25" t="s">
        <v>23</v>
      </c>
      <c r="AF52" s="13" t="s">
        <v>340</v>
      </c>
      <c r="AG52" s="35" t="s">
        <v>458</v>
      </c>
      <c r="AH52" s="114">
        <f t="shared" si="5"/>
        <v>42529</v>
      </c>
      <c r="AI52" s="99" t="s">
        <v>340</v>
      </c>
    </row>
    <row r="53" spans="1:35" s="39" customFormat="1" ht="69.75" customHeight="1" x14ac:dyDescent="0.2">
      <c r="A53" s="23">
        <v>49</v>
      </c>
      <c r="B53" s="31" t="s">
        <v>155</v>
      </c>
      <c r="C53" s="13" t="s">
        <v>163</v>
      </c>
      <c r="D53" s="13" t="s">
        <v>15</v>
      </c>
      <c r="E53" s="16" t="s">
        <v>336</v>
      </c>
      <c r="F53" s="20">
        <v>64000000</v>
      </c>
      <c r="G53" s="16" t="s">
        <v>40</v>
      </c>
      <c r="H53" s="22">
        <v>1020781639</v>
      </c>
      <c r="I53" s="15">
        <v>1</v>
      </c>
      <c r="J53" s="132" t="s">
        <v>659</v>
      </c>
      <c r="K53" s="133" t="s">
        <v>660</v>
      </c>
      <c r="L53" s="133" t="s">
        <v>661</v>
      </c>
      <c r="M53" s="133" t="s">
        <v>662</v>
      </c>
      <c r="N53" s="134">
        <v>30.9</v>
      </c>
      <c r="O53" s="13" t="s">
        <v>663</v>
      </c>
      <c r="P53" s="34" t="s">
        <v>664</v>
      </c>
      <c r="Q53" s="131" t="s">
        <v>665</v>
      </c>
      <c r="R53" s="23">
        <v>2446607</v>
      </c>
      <c r="S53" s="18">
        <v>42131</v>
      </c>
      <c r="T53" s="64">
        <v>42137</v>
      </c>
      <c r="U53" s="19">
        <v>240</v>
      </c>
      <c r="V53" s="67">
        <v>42381</v>
      </c>
      <c r="W53" s="105"/>
      <c r="X53" s="38"/>
      <c r="Y53" s="18">
        <f t="shared" si="7"/>
        <v>42381</v>
      </c>
      <c r="Z53" s="19"/>
      <c r="AA53" s="12">
        <f t="shared" si="6"/>
        <v>64000000</v>
      </c>
      <c r="AB53" s="19">
        <v>195</v>
      </c>
      <c r="AC53" s="13" t="s">
        <v>337</v>
      </c>
      <c r="AD53" s="13" t="s">
        <v>496</v>
      </c>
      <c r="AE53" s="34" t="s">
        <v>495</v>
      </c>
      <c r="AF53" s="13" t="s">
        <v>340</v>
      </c>
      <c r="AG53" s="35" t="s">
        <v>459</v>
      </c>
      <c r="AH53" s="114">
        <f t="shared" si="5"/>
        <v>42381</v>
      </c>
      <c r="AI53" s="99" t="s">
        <v>546</v>
      </c>
    </row>
    <row r="54" spans="1:35" s="39" customFormat="1" ht="63.75" x14ac:dyDescent="0.2">
      <c r="A54" s="24">
        <v>50</v>
      </c>
      <c r="B54" s="32" t="s">
        <v>160</v>
      </c>
      <c r="C54" s="13" t="s">
        <v>176</v>
      </c>
      <c r="D54" s="13" t="s">
        <v>20</v>
      </c>
      <c r="E54" s="16" t="s">
        <v>336</v>
      </c>
      <c r="F54" s="20">
        <v>15721711</v>
      </c>
      <c r="G54" s="16" t="s">
        <v>152</v>
      </c>
      <c r="H54" s="50" t="s">
        <v>177</v>
      </c>
      <c r="I54" s="15">
        <v>1</v>
      </c>
      <c r="J54" s="15"/>
      <c r="K54" s="15"/>
      <c r="L54" s="15"/>
      <c r="M54" s="15"/>
      <c r="N54" s="15"/>
      <c r="O54" s="15"/>
      <c r="P54" s="15"/>
      <c r="Q54" s="15"/>
      <c r="R54" s="15"/>
      <c r="S54" s="44">
        <v>42135</v>
      </c>
      <c r="T54" s="18">
        <v>42153</v>
      </c>
      <c r="U54" s="38">
        <v>60</v>
      </c>
      <c r="V54" s="67">
        <v>42213</v>
      </c>
      <c r="W54" s="105">
        <v>42395</v>
      </c>
      <c r="X54" s="38"/>
      <c r="Y54" s="18">
        <f t="shared" si="7"/>
        <v>42213</v>
      </c>
      <c r="Z54" s="19"/>
      <c r="AA54" s="12">
        <f t="shared" si="6"/>
        <v>15721711</v>
      </c>
      <c r="AB54" s="15">
        <v>205</v>
      </c>
      <c r="AC54" s="63" t="s">
        <v>350</v>
      </c>
      <c r="AD54" s="13" t="s">
        <v>31</v>
      </c>
      <c r="AE54" s="30" t="s">
        <v>30</v>
      </c>
      <c r="AF54" s="13" t="s">
        <v>288</v>
      </c>
      <c r="AG54" s="35" t="s">
        <v>458</v>
      </c>
      <c r="AH54" s="114">
        <f t="shared" si="5"/>
        <v>42213</v>
      </c>
      <c r="AI54" s="103">
        <v>42352</v>
      </c>
    </row>
    <row r="55" spans="1:35" s="39" customFormat="1" ht="83.25" customHeight="1" x14ac:dyDescent="0.2">
      <c r="A55" s="24">
        <v>51</v>
      </c>
      <c r="B55" s="32" t="s">
        <v>161</v>
      </c>
      <c r="C55" s="13" t="s">
        <v>178</v>
      </c>
      <c r="D55" s="13" t="s">
        <v>20</v>
      </c>
      <c r="E55" s="16" t="s">
        <v>289</v>
      </c>
      <c r="F55" s="20">
        <v>7482000</v>
      </c>
      <c r="G55" s="16" t="s">
        <v>179</v>
      </c>
      <c r="H55" s="50">
        <v>900646327</v>
      </c>
      <c r="I55" s="15">
        <v>0</v>
      </c>
      <c r="J55" s="15"/>
      <c r="K55" s="15"/>
      <c r="L55" s="15"/>
      <c r="M55" s="15"/>
      <c r="N55" s="15"/>
      <c r="O55" s="15"/>
      <c r="P55" s="15"/>
      <c r="Q55" s="15"/>
      <c r="R55" s="15"/>
      <c r="S55" s="44">
        <v>42136</v>
      </c>
      <c r="T55" s="18">
        <v>42164</v>
      </c>
      <c r="U55" s="38" t="s">
        <v>75</v>
      </c>
      <c r="V55" s="67">
        <v>42187</v>
      </c>
      <c r="W55" s="105">
        <v>42391</v>
      </c>
      <c r="X55" s="38"/>
      <c r="Y55" s="18">
        <f t="shared" si="7"/>
        <v>42187</v>
      </c>
      <c r="Z55" s="19"/>
      <c r="AA55" s="12">
        <f t="shared" si="6"/>
        <v>7482000</v>
      </c>
      <c r="AB55" s="15">
        <v>200</v>
      </c>
      <c r="AC55" s="63" t="s">
        <v>341</v>
      </c>
      <c r="AD55" s="13" t="s">
        <v>31</v>
      </c>
      <c r="AE55" s="30" t="s">
        <v>30</v>
      </c>
      <c r="AF55" s="13" t="s">
        <v>288</v>
      </c>
      <c r="AG55" s="35" t="s">
        <v>458</v>
      </c>
      <c r="AH55" s="114">
        <f t="shared" si="5"/>
        <v>42187</v>
      </c>
      <c r="AI55" s="102" t="s">
        <v>546</v>
      </c>
    </row>
    <row r="56" spans="1:35" s="39" customFormat="1" ht="76.5" x14ac:dyDescent="0.2">
      <c r="A56" s="24">
        <v>52</v>
      </c>
      <c r="B56" s="24" t="s">
        <v>180</v>
      </c>
      <c r="C56" s="13" t="s">
        <v>164</v>
      </c>
      <c r="D56" s="13" t="s">
        <v>15</v>
      </c>
      <c r="E56" s="16" t="s">
        <v>336</v>
      </c>
      <c r="F56" s="20">
        <v>9000000</v>
      </c>
      <c r="G56" s="16" t="s">
        <v>162</v>
      </c>
      <c r="H56" s="50">
        <v>79876326</v>
      </c>
      <c r="I56" s="15">
        <v>2</v>
      </c>
      <c r="J56" s="132" t="s">
        <v>549</v>
      </c>
      <c r="K56" s="125" t="s">
        <v>557</v>
      </c>
      <c r="L56" s="145" t="s">
        <v>558</v>
      </c>
      <c r="M56" s="133" t="s">
        <v>666</v>
      </c>
      <c r="N56" s="134">
        <v>25</v>
      </c>
      <c r="O56" s="13" t="s">
        <v>667</v>
      </c>
      <c r="P56" s="30" t="s">
        <v>561</v>
      </c>
      <c r="Q56" s="131" t="s">
        <v>668</v>
      </c>
      <c r="R56" s="23">
        <v>2446607</v>
      </c>
      <c r="S56" s="44">
        <v>42136</v>
      </c>
      <c r="T56" s="18">
        <v>42143</v>
      </c>
      <c r="U56" s="38">
        <v>180</v>
      </c>
      <c r="V56" s="67">
        <v>42326</v>
      </c>
      <c r="W56" s="105"/>
      <c r="X56" s="38"/>
      <c r="Y56" s="18">
        <f t="shared" si="7"/>
        <v>42326</v>
      </c>
      <c r="Z56" s="19"/>
      <c r="AA56" s="12">
        <f t="shared" si="6"/>
        <v>9000000</v>
      </c>
      <c r="AB56" s="15">
        <v>198</v>
      </c>
      <c r="AC56" s="63" t="s">
        <v>350</v>
      </c>
      <c r="AD56" s="13" t="s">
        <v>31</v>
      </c>
      <c r="AE56" s="30" t="s">
        <v>30</v>
      </c>
      <c r="AF56" s="13" t="s">
        <v>340</v>
      </c>
      <c r="AG56" s="35" t="s">
        <v>459</v>
      </c>
      <c r="AH56" s="114">
        <f t="shared" si="5"/>
        <v>42326</v>
      </c>
      <c r="AI56" s="99" t="s">
        <v>546</v>
      </c>
    </row>
    <row r="57" spans="1:35" s="39" customFormat="1" ht="63.75" x14ac:dyDescent="0.2">
      <c r="A57" s="24">
        <v>53</v>
      </c>
      <c r="B57" s="24" t="s">
        <v>181</v>
      </c>
      <c r="C57" s="13" t="s">
        <v>182</v>
      </c>
      <c r="D57" s="13" t="s">
        <v>46</v>
      </c>
      <c r="E57" s="16" t="s">
        <v>291</v>
      </c>
      <c r="F57" s="20">
        <v>71572000</v>
      </c>
      <c r="G57" s="16" t="s">
        <v>183</v>
      </c>
      <c r="H57" s="50">
        <v>900672565</v>
      </c>
      <c r="I57" s="15">
        <v>7</v>
      </c>
      <c r="J57" s="15"/>
      <c r="K57" s="15"/>
      <c r="L57" s="15"/>
      <c r="M57" s="15"/>
      <c r="N57" s="15"/>
      <c r="O57" s="15"/>
      <c r="P57" s="15"/>
      <c r="Q57" s="15"/>
      <c r="R57" s="15"/>
      <c r="S57" s="44">
        <v>42137</v>
      </c>
      <c r="T57" s="18">
        <v>42139</v>
      </c>
      <c r="U57" s="38">
        <v>120</v>
      </c>
      <c r="V57" s="67">
        <v>42261</v>
      </c>
      <c r="W57" s="105"/>
      <c r="X57" s="38" t="s">
        <v>75</v>
      </c>
      <c r="Y57" s="18">
        <v>42282</v>
      </c>
      <c r="Z57" s="20">
        <v>8294000</v>
      </c>
      <c r="AA57" s="12">
        <f t="shared" si="6"/>
        <v>79866000</v>
      </c>
      <c r="AB57" s="15">
        <v>201</v>
      </c>
      <c r="AC57" s="13" t="s">
        <v>337</v>
      </c>
      <c r="AD57" s="13" t="s">
        <v>24</v>
      </c>
      <c r="AE57" s="25" t="s">
        <v>23</v>
      </c>
      <c r="AF57" s="13" t="s">
        <v>340</v>
      </c>
      <c r="AG57" s="35" t="s">
        <v>458</v>
      </c>
      <c r="AH57" s="114">
        <f t="shared" si="5"/>
        <v>42282</v>
      </c>
      <c r="AI57" s="99" t="s">
        <v>547</v>
      </c>
    </row>
    <row r="58" spans="1:35" s="39" customFormat="1" ht="158.25" customHeight="1" x14ac:dyDescent="0.2">
      <c r="A58" s="24">
        <v>54</v>
      </c>
      <c r="B58" s="24" t="s">
        <v>184</v>
      </c>
      <c r="C58" s="13" t="s">
        <v>169</v>
      </c>
      <c r="D58" s="13" t="s">
        <v>15</v>
      </c>
      <c r="E58" s="16" t="s">
        <v>336</v>
      </c>
      <c r="F58" s="20">
        <v>11282560</v>
      </c>
      <c r="G58" s="16" t="s">
        <v>168</v>
      </c>
      <c r="H58" s="50">
        <v>79876755</v>
      </c>
      <c r="I58" s="15">
        <v>9</v>
      </c>
      <c r="J58" s="132" t="s">
        <v>549</v>
      </c>
      <c r="K58" s="125" t="s">
        <v>557</v>
      </c>
      <c r="L58" s="145" t="s">
        <v>558</v>
      </c>
      <c r="M58" s="133" t="s">
        <v>669</v>
      </c>
      <c r="N58" s="134">
        <v>15</v>
      </c>
      <c r="O58" s="13" t="s">
        <v>670</v>
      </c>
      <c r="P58" s="30" t="s">
        <v>561</v>
      </c>
      <c r="Q58" s="131" t="s">
        <v>671</v>
      </c>
      <c r="R58" s="23">
        <v>2446607</v>
      </c>
      <c r="S58" s="44">
        <v>42139</v>
      </c>
      <c r="T58" s="44">
        <v>42150</v>
      </c>
      <c r="U58" s="38">
        <v>240</v>
      </c>
      <c r="V58" s="67">
        <v>42394</v>
      </c>
      <c r="W58" s="105"/>
      <c r="X58" s="44" t="s">
        <v>537</v>
      </c>
      <c r="Y58" s="18">
        <v>42454</v>
      </c>
      <c r="Z58" s="19"/>
      <c r="AA58" s="12">
        <f t="shared" si="6"/>
        <v>11282560</v>
      </c>
      <c r="AB58" s="15">
        <v>207</v>
      </c>
      <c r="AC58" s="63" t="s">
        <v>350</v>
      </c>
      <c r="AD58" s="13" t="s">
        <v>31</v>
      </c>
      <c r="AE58" s="30" t="s">
        <v>30</v>
      </c>
      <c r="AF58" s="13" t="s">
        <v>340</v>
      </c>
      <c r="AG58" s="35" t="s">
        <v>459</v>
      </c>
      <c r="AH58" s="114">
        <f t="shared" si="5"/>
        <v>42454</v>
      </c>
      <c r="AI58" s="99" t="s">
        <v>546</v>
      </c>
    </row>
    <row r="59" spans="1:35" s="39" customFormat="1" ht="63.75" x14ac:dyDescent="0.2">
      <c r="A59" s="24">
        <v>55</v>
      </c>
      <c r="B59" s="24" t="s">
        <v>215</v>
      </c>
      <c r="C59" s="13" t="s">
        <v>186</v>
      </c>
      <c r="D59" s="13" t="s">
        <v>15</v>
      </c>
      <c r="E59" s="16" t="s">
        <v>336</v>
      </c>
      <c r="F59" s="20">
        <v>9000000</v>
      </c>
      <c r="G59" s="16" t="s">
        <v>200</v>
      </c>
      <c r="H59" s="53">
        <v>51958462</v>
      </c>
      <c r="I59" s="15">
        <v>7</v>
      </c>
      <c r="J59" s="132" t="s">
        <v>549</v>
      </c>
      <c r="K59" s="125" t="s">
        <v>557</v>
      </c>
      <c r="L59" s="145" t="s">
        <v>558</v>
      </c>
      <c r="M59" s="133" t="s">
        <v>672</v>
      </c>
      <c r="N59" s="134">
        <v>7.9</v>
      </c>
      <c r="O59" s="13" t="s">
        <v>673</v>
      </c>
      <c r="P59" s="30" t="s">
        <v>561</v>
      </c>
      <c r="Q59" s="131" t="s">
        <v>674</v>
      </c>
      <c r="R59" s="23">
        <v>2446607</v>
      </c>
      <c r="S59" s="18">
        <v>42143</v>
      </c>
      <c r="T59" s="44">
        <v>42146</v>
      </c>
      <c r="U59" s="38">
        <v>180</v>
      </c>
      <c r="V59" s="67">
        <v>42330</v>
      </c>
      <c r="W59" s="105"/>
      <c r="X59" s="38">
        <v>30</v>
      </c>
      <c r="Y59" s="18">
        <v>42359</v>
      </c>
      <c r="Z59" s="101">
        <v>1500000</v>
      </c>
      <c r="AA59" s="12">
        <f t="shared" si="6"/>
        <v>10500000</v>
      </c>
      <c r="AB59" s="15">
        <v>225</v>
      </c>
      <c r="AC59" s="63" t="s">
        <v>350</v>
      </c>
      <c r="AD59" s="13" t="s">
        <v>31</v>
      </c>
      <c r="AE59" s="30" t="s">
        <v>30</v>
      </c>
      <c r="AF59" s="13" t="s">
        <v>340</v>
      </c>
      <c r="AG59" s="35" t="s">
        <v>459</v>
      </c>
      <c r="AH59" s="114">
        <f t="shared" si="5"/>
        <v>42359</v>
      </c>
      <c r="AI59" s="99" t="s">
        <v>546</v>
      </c>
    </row>
    <row r="60" spans="1:35" s="39" customFormat="1" ht="78.75" customHeight="1" x14ac:dyDescent="0.2">
      <c r="A60" s="24">
        <v>56</v>
      </c>
      <c r="B60" s="24" t="s">
        <v>227</v>
      </c>
      <c r="C60" s="37" t="s">
        <v>167</v>
      </c>
      <c r="D60" s="13" t="s">
        <v>15</v>
      </c>
      <c r="E60" s="16" t="s">
        <v>336</v>
      </c>
      <c r="F60" s="20">
        <v>12000000</v>
      </c>
      <c r="G60" s="16" t="s">
        <v>166</v>
      </c>
      <c r="H60" s="50">
        <v>1015437290</v>
      </c>
      <c r="I60" s="15">
        <v>1</v>
      </c>
      <c r="J60" s="132" t="s">
        <v>549</v>
      </c>
      <c r="K60" s="125" t="s">
        <v>557</v>
      </c>
      <c r="L60" s="145" t="s">
        <v>558</v>
      </c>
      <c r="M60" s="133" t="s">
        <v>675</v>
      </c>
      <c r="N60" s="134">
        <v>0.7</v>
      </c>
      <c r="O60" s="13" t="s">
        <v>676</v>
      </c>
      <c r="P60" s="47" t="s">
        <v>650</v>
      </c>
      <c r="Q60" s="131" t="s">
        <v>677</v>
      </c>
      <c r="R60" s="23">
        <v>2446607</v>
      </c>
      <c r="S60" s="18">
        <v>42143</v>
      </c>
      <c r="T60" s="44">
        <v>42145</v>
      </c>
      <c r="U60" s="38">
        <v>240</v>
      </c>
      <c r="V60" s="67">
        <v>42389</v>
      </c>
      <c r="W60" s="105"/>
      <c r="X60" s="38">
        <v>120</v>
      </c>
      <c r="Y60" s="18">
        <v>42510</v>
      </c>
      <c r="Z60" s="120">
        <v>6000000</v>
      </c>
      <c r="AA60" s="12">
        <f t="shared" si="6"/>
        <v>18000000</v>
      </c>
      <c r="AB60" s="15" t="s">
        <v>541</v>
      </c>
      <c r="AC60" s="63" t="s">
        <v>366</v>
      </c>
      <c r="AD60" s="21" t="s">
        <v>42</v>
      </c>
      <c r="AE60" s="13" t="s">
        <v>41</v>
      </c>
      <c r="AF60" s="13" t="s">
        <v>340</v>
      </c>
      <c r="AG60" s="35" t="s">
        <v>459</v>
      </c>
      <c r="AH60" s="114">
        <v>42510</v>
      </c>
      <c r="AI60" s="99" t="s">
        <v>546</v>
      </c>
    </row>
    <row r="61" spans="1:35" s="39" customFormat="1" ht="54.75" hidden="1" customHeight="1" x14ac:dyDescent="0.2">
      <c r="A61" s="72">
        <v>57</v>
      </c>
      <c r="B61" s="32" t="s">
        <v>367</v>
      </c>
      <c r="C61" s="37" t="s">
        <v>368</v>
      </c>
      <c r="D61" s="13" t="s">
        <v>20</v>
      </c>
      <c r="E61" s="16" t="s">
        <v>336</v>
      </c>
      <c r="F61" s="20">
        <v>4964800</v>
      </c>
      <c r="G61" s="16" t="s">
        <v>179</v>
      </c>
      <c r="H61" s="50">
        <v>900646327</v>
      </c>
      <c r="I61" s="15">
        <v>0</v>
      </c>
      <c r="J61" s="15"/>
      <c r="K61" s="15"/>
      <c r="L61" s="15"/>
      <c r="M61" s="15"/>
      <c r="N61" s="15"/>
      <c r="O61" s="15"/>
      <c r="P61" s="15"/>
      <c r="Q61" s="15"/>
      <c r="R61" s="15"/>
      <c r="S61" s="44">
        <v>42143</v>
      </c>
      <c r="T61" s="44">
        <v>42152</v>
      </c>
      <c r="U61" s="38">
        <v>30</v>
      </c>
      <c r="V61" s="67">
        <v>42183</v>
      </c>
      <c r="W61" s="117"/>
      <c r="X61" s="18"/>
      <c r="Y61" s="18"/>
      <c r="Z61" s="19"/>
      <c r="AA61" s="12">
        <f>F61</f>
        <v>4964800</v>
      </c>
      <c r="AB61" s="15">
        <v>10</v>
      </c>
      <c r="AC61" s="63" t="s">
        <v>369</v>
      </c>
      <c r="AD61" s="13" t="s">
        <v>346</v>
      </c>
      <c r="AE61" s="21" t="s">
        <v>347</v>
      </c>
      <c r="AF61" s="13" t="s">
        <v>288</v>
      </c>
      <c r="AG61" s="35" t="s">
        <v>458</v>
      </c>
      <c r="AH61" s="35"/>
      <c r="AI61" s="119"/>
    </row>
    <row r="62" spans="1:35" s="39" customFormat="1" ht="92.25" customHeight="1" x14ac:dyDescent="0.2">
      <c r="A62" s="72">
        <v>58</v>
      </c>
      <c r="B62" s="34" t="s">
        <v>216</v>
      </c>
      <c r="C62" s="13" t="s">
        <v>273</v>
      </c>
      <c r="D62" s="37" t="s">
        <v>213</v>
      </c>
      <c r="E62" s="16" t="s">
        <v>289</v>
      </c>
      <c r="F62" s="20">
        <v>168100700</v>
      </c>
      <c r="G62" s="16" t="s">
        <v>188</v>
      </c>
      <c r="H62" s="57" t="s">
        <v>189</v>
      </c>
      <c r="I62" s="15">
        <v>2</v>
      </c>
      <c r="J62" s="15"/>
      <c r="K62" s="15"/>
      <c r="L62" s="15"/>
      <c r="M62" s="15"/>
      <c r="N62" s="15"/>
      <c r="O62" s="15"/>
      <c r="P62" s="15"/>
      <c r="Q62" s="15"/>
      <c r="R62" s="15"/>
      <c r="S62" s="44">
        <v>42144</v>
      </c>
      <c r="T62" s="44">
        <v>42149</v>
      </c>
      <c r="U62" s="38">
        <v>90</v>
      </c>
      <c r="V62" s="64">
        <v>42240</v>
      </c>
      <c r="W62" s="105"/>
      <c r="X62" s="18"/>
      <c r="Y62" s="18">
        <f>V62</f>
        <v>42240</v>
      </c>
      <c r="Z62" s="19"/>
      <c r="AA62" s="12">
        <f t="shared" ref="AA62:AA69" si="8">F62+Z62</f>
        <v>168100700</v>
      </c>
      <c r="AB62" s="15">
        <v>212</v>
      </c>
      <c r="AC62" s="63" t="s">
        <v>343</v>
      </c>
      <c r="AD62" s="13" t="s">
        <v>82</v>
      </c>
      <c r="AE62" s="30" t="s">
        <v>81</v>
      </c>
      <c r="AF62" s="13" t="s">
        <v>370</v>
      </c>
      <c r="AG62" s="35" t="s">
        <v>458</v>
      </c>
      <c r="AH62" s="114">
        <f t="shared" ref="AH62:AH69" si="9">Y62</f>
        <v>42240</v>
      </c>
      <c r="AI62" s="102"/>
    </row>
    <row r="63" spans="1:35" s="39" customFormat="1" ht="69.75" customHeight="1" x14ac:dyDescent="0.2">
      <c r="A63" s="72">
        <v>59</v>
      </c>
      <c r="B63" s="31" t="s">
        <v>187</v>
      </c>
      <c r="C63" s="49" t="s">
        <v>198</v>
      </c>
      <c r="D63" s="13" t="s">
        <v>15</v>
      </c>
      <c r="E63" s="16" t="s">
        <v>336</v>
      </c>
      <c r="F63" s="20">
        <v>15120000</v>
      </c>
      <c r="G63" s="16" t="s">
        <v>196</v>
      </c>
      <c r="H63" s="52">
        <v>79874768</v>
      </c>
      <c r="I63" s="15">
        <v>5</v>
      </c>
      <c r="J63" s="132" t="s">
        <v>549</v>
      </c>
      <c r="K63" s="125" t="s">
        <v>557</v>
      </c>
      <c r="L63" s="145" t="s">
        <v>558</v>
      </c>
      <c r="M63" s="133" t="s">
        <v>678</v>
      </c>
      <c r="N63" s="134">
        <v>10.6</v>
      </c>
      <c r="O63" s="13" t="s">
        <v>679</v>
      </c>
      <c r="P63" s="47" t="s">
        <v>650</v>
      </c>
      <c r="Q63" s="131" t="s">
        <v>680</v>
      </c>
      <c r="R63" s="23">
        <v>2446607</v>
      </c>
      <c r="S63" s="44">
        <v>42145</v>
      </c>
      <c r="T63" s="44">
        <v>42150</v>
      </c>
      <c r="U63" s="38">
        <v>240</v>
      </c>
      <c r="V63" s="44">
        <v>42394</v>
      </c>
      <c r="W63" s="105"/>
      <c r="X63" s="38">
        <v>120</v>
      </c>
      <c r="Y63" s="18">
        <v>42515</v>
      </c>
      <c r="Z63" s="116">
        <v>7560000</v>
      </c>
      <c r="AA63" s="12">
        <f t="shared" si="8"/>
        <v>22680000</v>
      </c>
      <c r="AB63" s="15" t="s">
        <v>540</v>
      </c>
      <c r="AC63" s="63" t="s">
        <v>357</v>
      </c>
      <c r="AD63" s="21" t="s">
        <v>42</v>
      </c>
      <c r="AE63" s="13" t="s">
        <v>41</v>
      </c>
      <c r="AF63" s="13" t="s">
        <v>340</v>
      </c>
      <c r="AG63" s="35" t="s">
        <v>459</v>
      </c>
      <c r="AH63" s="114">
        <f t="shared" si="9"/>
        <v>42515</v>
      </c>
      <c r="AI63" s="99" t="s">
        <v>546</v>
      </c>
    </row>
    <row r="64" spans="1:35" s="39" customFormat="1" ht="82.5" customHeight="1" x14ac:dyDescent="0.2">
      <c r="A64" s="72">
        <v>60</v>
      </c>
      <c r="B64" s="31" t="s">
        <v>190</v>
      </c>
      <c r="C64" s="13" t="s">
        <v>199</v>
      </c>
      <c r="D64" s="13" t="s">
        <v>15</v>
      </c>
      <c r="E64" s="16" t="s">
        <v>336</v>
      </c>
      <c r="F64" s="20">
        <v>48000000</v>
      </c>
      <c r="G64" s="16" t="s">
        <v>197</v>
      </c>
      <c r="H64" s="52">
        <v>19242360</v>
      </c>
      <c r="I64" s="15">
        <v>4</v>
      </c>
      <c r="J64" s="132" t="s">
        <v>549</v>
      </c>
      <c r="K64" s="125" t="s">
        <v>557</v>
      </c>
      <c r="L64" s="145" t="s">
        <v>558</v>
      </c>
      <c r="M64" s="133" t="s">
        <v>681</v>
      </c>
      <c r="N64" s="134">
        <v>27.3</v>
      </c>
      <c r="O64" s="13" t="s">
        <v>682</v>
      </c>
      <c r="P64" s="30" t="s">
        <v>683</v>
      </c>
      <c r="Q64" s="131" t="s">
        <v>684</v>
      </c>
      <c r="R64" s="23">
        <v>2446607</v>
      </c>
      <c r="S64" s="44">
        <v>42145</v>
      </c>
      <c r="T64" s="44">
        <v>42146</v>
      </c>
      <c r="U64" s="38">
        <v>240</v>
      </c>
      <c r="V64" s="44">
        <v>42390</v>
      </c>
      <c r="W64" s="105"/>
      <c r="X64" s="38">
        <v>120</v>
      </c>
      <c r="Y64" s="18">
        <v>42511</v>
      </c>
      <c r="Z64" s="101">
        <v>24000000</v>
      </c>
      <c r="AA64" s="12">
        <f t="shared" si="8"/>
        <v>72000000</v>
      </c>
      <c r="AB64" s="15" t="s">
        <v>543</v>
      </c>
      <c r="AC64" s="13" t="s">
        <v>337</v>
      </c>
      <c r="AD64" s="30" t="s">
        <v>218</v>
      </c>
      <c r="AE64" s="30" t="s">
        <v>217</v>
      </c>
      <c r="AF64" s="13" t="s">
        <v>340</v>
      </c>
      <c r="AG64" s="35" t="s">
        <v>459</v>
      </c>
      <c r="AH64" s="114">
        <v>42511</v>
      </c>
      <c r="AI64" s="99" t="s">
        <v>546</v>
      </c>
    </row>
    <row r="65" spans="1:35" s="39" customFormat="1" ht="74.25" customHeight="1" x14ac:dyDescent="0.2">
      <c r="A65" s="24">
        <v>61</v>
      </c>
      <c r="B65" s="31" t="s">
        <v>191</v>
      </c>
      <c r="C65" s="13" t="s">
        <v>195</v>
      </c>
      <c r="D65" s="13" t="s">
        <v>15</v>
      </c>
      <c r="E65" s="16" t="s">
        <v>336</v>
      </c>
      <c r="F65" s="20">
        <v>10325000</v>
      </c>
      <c r="G65" s="16" t="s">
        <v>45</v>
      </c>
      <c r="H65" s="52">
        <v>76044686</v>
      </c>
      <c r="I65" s="15">
        <v>8</v>
      </c>
      <c r="J65" s="132" t="s">
        <v>549</v>
      </c>
      <c r="K65" s="145" t="s">
        <v>685</v>
      </c>
      <c r="L65" s="145" t="s">
        <v>686</v>
      </c>
      <c r="M65" s="133" t="s">
        <v>687</v>
      </c>
      <c r="N65" s="134">
        <v>15</v>
      </c>
      <c r="O65" s="13" t="s">
        <v>688</v>
      </c>
      <c r="P65" s="30" t="s">
        <v>561</v>
      </c>
      <c r="Q65" s="11" t="s">
        <v>689</v>
      </c>
      <c r="R65" s="23">
        <v>2446607</v>
      </c>
      <c r="S65" s="44">
        <v>42145</v>
      </c>
      <c r="T65" s="44">
        <v>42150</v>
      </c>
      <c r="U65" s="38">
        <v>210</v>
      </c>
      <c r="V65" s="44">
        <v>42363</v>
      </c>
      <c r="W65" s="105"/>
      <c r="X65" s="18"/>
      <c r="Y65" s="18">
        <f>V65</f>
        <v>42363</v>
      </c>
      <c r="Z65" s="19"/>
      <c r="AA65" s="12">
        <f t="shared" si="8"/>
        <v>10325000</v>
      </c>
      <c r="AB65" s="15">
        <v>224</v>
      </c>
      <c r="AC65" s="90" t="s">
        <v>371</v>
      </c>
      <c r="AD65" s="13" t="s">
        <v>31</v>
      </c>
      <c r="AE65" s="30" t="s">
        <v>30</v>
      </c>
      <c r="AF65" s="13" t="s">
        <v>340</v>
      </c>
      <c r="AG65" s="35" t="s">
        <v>459</v>
      </c>
      <c r="AH65" s="114">
        <f t="shared" si="9"/>
        <v>42363</v>
      </c>
      <c r="AI65" s="99" t="s">
        <v>546</v>
      </c>
    </row>
    <row r="66" spans="1:35" s="39" customFormat="1" ht="76.5" x14ac:dyDescent="0.2">
      <c r="A66" s="72">
        <v>62</v>
      </c>
      <c r="B66" s="31" t="s">
        <v>192</v>
      </c>
      <c r="C66" s="49" t="s">
        <v>219</v>
      </c>
      <c r="D66" s="13" t="s">
        <v>20</v>
      </c>
      <c r="E66" s="16" t="s">
        <v>336</v>
      </c>
      <c r="F66" s="20">
        <v>26582000</v>
      </c>
      <c r="G66" s="16" t="s">
        <v>214</v>
      </c>
      <c r="H66" s="73">
        <v>860506842</v>
      </c>
      <c r="I66" s="15">
        <v>8</v>
      </c>
      <c r="J66" s="15"/>
      <c r="K66" s="15"/>
      <c r="L66" s="15"/>
      <c r="M66" s="15"/>
      <c r="N66" s="15"/>
      <c r="O66" s="15"/>
      <c r="P66" s="15"/>
      <c r="Q66" s="15"/>
      <c r="R66" s="15"/>
      <c r="S66" s="18">
        <v>42146</v>
      </c>
      <c r="T66" s="18">
        <v>42160</v>
      </c>
      <c r="U66" s="38">
        <v>300</v>
      </c>
      <c r="V66" s="18">
        <v>42464</v>
      </c>
      <c r="W66" s="105">
        <v>42222</v>
      </c>
      <c r="X66" s="18"/>
      <c r="Y66" s="18">
        <f>V66</f>
        <v>42464</v>
      </c>
      <c r="Z66" s="20">
        <v>10549870</v>
      </c>
      <c r="AA66" s="12">
        <f t="shared" si="8"/>
        <v>37131870</v>
      </c>
      <c r="AB66" s="15">
        <v>230</v>
      </c>
      <c r="AC66" s="63" t="s">
        <v>343</v>
      </c>
      <c r="AD66" s="13" t="s">
        <v>24</v>
      </c>
      <c r="AE66" s="25" t="s">
        <v>23</v>
      </c>
      <c r="AF66" s="13" t="s">
        <v>340</v>
      </c>
      <c r="AG66" s="35" t="s">
        <v>458</v>
      </c>
      <c r="AH66" s="114">
        <f t="shared" si="9"/>
        <v>42464</v>
      </c>
      <c r="AI66" s="99" t="s">
        <v>340</v>
      </c>
    </row>
    <row r="67" spans="1:35" s="39" customFormat="1" ht="63.75" x14ac:dyDescent="0.2">
      <c r="A67" s="72">
        <v>63</v>
      </c>
      <c r="B67" s="31" t="s">
        <v>193</v>
      </c>
      <c r="C67" s="13" t="s">
        <v>194</v>
      </c>
      <c r="D67" s="13" t="s">
        <v>15</v>
      </c>
      <c r="E67" s="16" t="s">
        <v>336</v>
      </c>
      <c r="F67" s="20">
        <v>10444000</v>
      </c>
      <c r="G67" s="16" t="s">
        <v>44</v>
      </c>
      <c r="H67" s="22">
        <v>79449428</v>
      </c>
      <c r="I67" s="15">
        <v>4</v>
      </c>
      <c r="J67" s="132" t="s">
        <v>549</v>
      </c>
      <c r="K67" s="125" t="s">
        <v>557</v>
      </c>
      <c r="L67" s="145" t="s">
        <v>558</v>
      </c>
      <c r="M67" s="133" t="s">
        <v>690</v>
      </c>
      <c r="N67" s="134">
        <v>13.5</v>
      </c>
      <c r="O67" s="13" t="s">
        <v>691</v>
      </c>
      <c r="P67" s="30" t="s">
        <v>561</v>
      </c>
      <c r="Q67" s="131" t="s">
        <v>692</v>
      </c>
      <c r="R67" s="23">
        <v>2446607</v>
      </c>
      <c r="S67" s="18">
        <v>42146</v>
      </c>
      <c r="T67" s="44">
        <v>42150</v>
      </c>
      <c r="U67" s="38">
        <v>210</v>
      </c>
      <c r="V67" s="44">
        <v>42363</v>
      </c>
      <c r="W67" s="105"/>
      <c r="X67" s="18"/>
      <c r="Y67" s="18">
        <f>V67</f>
        <v>42363</v>
      </c>
      <c r="Z67" s="19"/>
      <c r="AA67" s="12">
        <f t="shared" si="8"/>
        <v>10444000</v>
      </c>
      <c r="AB67" s="15">
        <v>229</v>
      </c>
      <c r="AC67" s="91" t="s">
        <v>371</v>
      </c>
      <c r="AD67" s="13" t="s">
        <v>31</v>
      </c>
      <c r="AE67" s="30" t="s">
        <v>30</v>
      </c>
      <c r="AF67" s="13" t="s">
        <v>340</v>
      </c>
      <c r="AG67" s="35" t="s">
        <v>459</v>
      </c>
      <c r="AH67" s="114">
        <f t="shared" si="9"/>
        <v>42363</v>
      </c>
      <c r="AI67" s="99" t="s">
        <v>546</v>
      </c>
    </row>
    <row r="68" spans="1:35" s="39" customFormat="1" ht="89.25" x14ac:dyDescent="0.2">
      <c r="A68" s="24">
        <v>64</v>
      </c>
      <c r="B68" s="74" t="s">
        <v>201</v>
      </c>
      <c r="C68" s="75" t="s">
        <v>222</v>
      </c>
      <c r="D68" s="37" t="s">
        <v>213</v>
      </c>
      <c r="E68" s="11" t="s">
        <v>358</v>
      </c>
      <c r="F68" s="36">
        <v>8244000</v>
      </c>
      <c r="G68" s="76" t="s">
        <v>202</v>
      </c>
      <c r="H68" s="77">
        <v>900378239</v>
      </c>
      <c r="I68" s="43">
        <v>0</v>
      </c>
      <c r="J68" s="43"/>
      <c r="K68" s="43"/>
      <c r="L68" s="43"/>
      <c r="M68" s="43"/>
      <c r="N68" s="43"/>
      <c r="O68" s="43"/>
      <c r="P68" s="43"/>
      <c r="Q68" s="43"/>
      <c r="R68" s="43"/>
      <c r="S68" s="44">
        <v>42149</v>
      </c>
      <c r="T68" s="44">
        <v>42156</v>
      </c>
      <c r="U68" s="38">
        <v>240</v>
      </c>
      <c r="V68" s="44">
        <v>42399</v>
      </c>
      <c r="W68" s="105"/>
      <c r="X68" s="18"/>
      <c r="Y68" s="18">
        <f>V68</f>
        <v>42399</v>
      </c>
      <c r="Z68" s="36">
        <v>700000</v>
      </c>
      <c r="AA68" s="12">
        <f t="shared" si="8"/>
        <v>8944000</v>
      </c>
      <c r="AB68" s="43" t="s">
        <v>542</v>
      </c>
      <c r="AC68" s="92" t="s">
        <v>372</v>
      </c>
      <c r="AD68" s="13" t="s">
        <v>31</v>
      </c>
      <c r="AE68" s="30" t="s">
        <v>30</v>
      </c>
      <c r="AF68" s="13" t="s">
        <v>340</v>
      </c>
      <c r="AG68" s="35" t="s">
        <v>458</v>
      </c>
      <c r="AH68" s="114">
        <f t="shared" si="9"/>
        <v>42399</v>
      </c>
      <c r="AI68" s="99" t="s">
        <v>340</v>
      </c>
    </row>
    <row r="69" spans="1:35" s="39" customFormat="1" ht="57" customHeight="1" x14ac:dyDescent="0.2">
      <c r="A69" s="24">
        <v>65</v>
      </c>
      <c r="B69" s="31" t="s">
        <v>201</v>
      </c>
      <c r="C69" s="49" t="s">
        <v>221</v>
      </c>
      <c r="D69" s="13" t="s">
        <v>213</v>
      </c>
      <c r="E69" s="11" t="s">
        <v>358</v>
      </c>
      <c r="F69" s="20">
        <v>25290582</v>
      </c>
      <c r="G69" s="16" t="s">
        <v>220</v>
      </c>
      <c r="H69" s="52">
        <v>900602807</v>
      </c>
      <c r="I69" s="15">
        <v>5</v>
      </c>
      <c r="J69" s="15"/>
      <c r="K69" s="15"/>
      <c r="L69" s="15"/>
      <c r="M69" s="15"/>
      <c r="N69" s="15"/>
      <c r="O69" s="15"/>
      <c r="P69" s="15"/>
      <c r="Q69" s="15"/>
      <c r="R69" s="15"/>
      <c r="S69" s="44">
        <v>42149</v>
      </c>
      <c r="T69" s="44">
        <v>42171</v>
      </c>
      <c r="U69" s="38">
        <v>240</v>
      </c>
      <c r="V69" s="44">
        <v>42415</v>
      </c>
      <c r="W69" s="105"/>
      <c r="X69" s="18"/>
      <c r="Y69" s="18">
        <f>V69</f>
        <v>42415</v>
      </c>
      <c r="Z69" s="19"/>
      <c r="AA69" s="12">
        <f t="shared" si="8"/>
        <v>25290582</v>
      </c>
      <c r="AB69" s="15">
        <v>244</v>
      </c>
      <c r="AC69" s="91" t="s">
        <v>372</v>
      </c>
      <c r="AD69" s="13" t="s">
        <v>31</v>
      </c>
      <c r="AE69" s="30" t="s">
        <v>30</v>
      </c>
      <c r="AF69" s="13" t="s">
        <v>340</v>
      </c>
      <c r="AG69" s="35" t="s">
        <v>458</v>
      </c>
      <c r="AH69" s="114">
        <f t="shared" si="9"/>
        <v>42415</v>
      </c>
      <c r="AI69" s="99" t="s">
        <v>340</v>
      </c>
    </row>
    <row r="70" spans="1:35" s="39" customFormat="1" ht="67.5" hidden="1" customHeight="1" x14ac:dyDescent="0.2">
      <c r="A70" s="78">
        <v>66</v>
      </c>
      <c r="B70" s="61" t="s">
        <v>373</v>
      </c>
      <c r="C70" s="79" t="s">
        <v>374</v>
      </c>
      <c r="D70" s="13" t="s">
        <v>20</v>
      </c>
      <c r="E70" s="16" t="s">
        <v>336</v>
      </c>
      <c r="F70" s="80">
        <v>4900000</v>
      </c>
      <c r="G70" s="16" t="s">
        <v>375</v>
      </c>
      <c r="H70" s="60" t="s">
        <v>376</v>
      </c>
      <c r="I70" s="15">
        <v>8</v>
      </c>
      <c r="J70" s="15"/>
      <c r="K70" s="15"/>
      <c r="L70" s="15"/>
      <c r="M70" s="15"/>
      <c r="N70" s="15"/>
      <c r="O70" s="15"/>
      <c r="P70" s="15"/>
      <c r="Q70" s="15"/>
      <c r="R70" s="15"/>
      <c r="S70" s="44">
        <v>42149</v>
      </c>
      <c r="T70" s="44">
        <v>42153</v>
      </c>
      <c r="U70" s="38">
        <v>240</v>
      </c>
      <c r="V70" s="44">
        <v>42398</v>
      </c>
      <c r="W70" s="117"/>
      <c r="X70" s="18"/>
      <c r="Y70" s="18"/>
      <c r="Z70" s="19"/>
      <c r="AA70" s="12">
        <f>F70</f>
        <v>4900000</v>
      </c>
      <c r="AB70" s="106">
        <v>11</v>
      </c>
      <c r="AC70" s="91" t="s">
        <v>377</v>
      </c>
      <c r="AD70" s="13" t="s">
        <v>346</v>
      </c>
      <c r="AE70" s="21" t="s">
        <v>347</v>
      </c>
      <c r="AF70" s="13" t="s">
        <v>340</v>
      </c>
      <c r="AG70" s="35" t="s">
        <v>458</v>
      </c>
      <c r="AH70" s="35"/>
      <c r="AI70" s="99" t="s">
        <v>546</v>
      </c>
    </row>
    <row r="71" spans="1:35" s="39" customFormat="1" ht="54" hidden="1" customHeight="1" x14ac:dyDescent="0.2">
      <c r="A71" s="72">
        <v>67</v>
      </c>
      <c r="B71" s="31" t="s">
        <v>378</v>
      </c>
      <c r="C71" s="79" t="s">
        <v>379</v>
      </c>
      <c r="D71" s="13" t="s">
        <v>20</v>
      </c>
      <c r="E71" s="16" t="s">
        <v>336</v>
      </c>
      <c r="F71" s="20">
        <v>10000000</v>
      </c>
      <c r="G71" s="16" t="s">
        <v>380</v>
      </c>
      <c r="H71" s="52">
        <v>80191794</v>
      </c>
      <c r="I71" s="15">
        <v>9</v>
      </c>
      <c r="J71" s="15"/>
      <c r="K71" s="15"/>
      <c r="L71" s="15"/>
      <c r="M71" s="15"/>
      <c r="N71" s="15"/>
      <c r="O71" s="15"/>
      <c r="P71" s="15"/>
      <c r="Q71" s="15"/>
      <c r="R71" s="15"/>
      <c r="S71" s="10">
        <v>42150</v>
      </c>
      <c r="T71" s="44">
        <v>42397</v>
      </c>
      <c r="U71" s="38">
        <v>240</v>
      </c>
      <c r="V71" s="44">
        <v>42397</v>
      </c>
      <c r="W71" s="117"/>
      <c r="X71" s="18"/>
      <c r="Y71" s="18"/>
      <c r="Z71" s="19"/>
      <c r="AA71" s="12">
        <f>F71</f>
        <v>10000000</v>
      </c>
      <c r="AB71" s="106">
        <v>12</v>
      </c>
      <c r="AC71" s="91" t="s">
        <v>381</v>
      </c>
      <c r="AD71" s="13" t="s">
        <v>346</v>
      </c>
      <c r="AE71" s="21" t="s">
        <v>347</v>
      </c>
      <c r="AF71" s="13" t="s">
        <v>340</v>
      </c>
      <c r="AG71" s="35" t="s">
        <v>461</v>
      </c>
      <c r="AH71" s="35"/>
      <c r="AI71" s="119" t="s">
        <v>546</v>
      </c>
    </row>
    <row r="72" spans="1:35" s="39" customFormat="1" ht="108" customHeight="1" x14ac:dyDescent="0.2">
      <c r="A72" s="72">
        <v>68</v>
      </c>
      <c r="B72" s="31" t="s">
        <v>205</v>
      </c>
      <c r="C72" s="79" t="s">
        <v>224</v>
      </c>
      <c r="D72" s="13" t="s">
        <v>15</v>
      </c>
      <c r="E72" s="13" t="s">
        <v>362</v>
      </c>
      <c r="F72" s="20">
        <v>0</v>
      </c>
      <c r="G72" s="16" t="s">
        <v>204</v>
      </c>
      <c r="H72" s="52">
        <v>41626116</v>
      </c>
      <c r="I72" s="15">
        <v>2</v>
      </c>
      <c r="J72" s="15"/>
      <c r="K72" s="15"/>
      <c r="L72" s="15"/>
      <c r="M72" s="15"/>
      <c r="N72" s="15"/>
      <c r="O72" s="15"/>
      <c r="P72" s="15"/>
      <c r="Q72" s="15"/>
      <c r="R72" s="15"/>
      <c r="S72" s="10">
        <v>42152</v>
      </c>
      <c r="T72" s="44">
        <v>42242</v>
      </c>
      <c r="U72" s="38">
        <v>450</v>
      </c>
      <c r="V72" s="44">
        <v>42692</v>
      </c>
      <c r="W72" s="105"/>
      <c r="X72" s="18"/>
      <c r="Y72" s="18">
        <f t="shared" ref="Y72:Y79" si="10">V72</f>
        <v>42692</v>
      </c>
      <c r="Z72" s="19"/>
      <c r="AA72" s="12">
        <f t="shared" ref="AA72:AA84" si="11">F72+Z72</f>
        <v>0</v>
      </c>
      <c r="AB72" s="15" t="s">
        <v>22</v>
      </c>
      <c r="AC72" s="91" t="s">
        <v>363</v>
      </c>
      <c r="AD72" s="21" t="s">
        <v>42</v>
      </c>
      <c r="AE72" s="13" t="s">
        <v>41</v>
      </c>
      <c r="AF72" s="13" t="s">
        <v>340</v>
      </c>
      <c r="AG72" s="35" t="s">
        <v>458</v>
      </c>
      <c r="AH72" s="114">
        <f t="shared" ref="AH72:AH84" si="12">Y72</f>
        <v>42692</v>
      </c>
      <c r="AI72" s="99" t="s">
        <v>340</v>
      </c>
    </row>
    <row r="73" spans="1:35" s="39" customFormat="1" ht="121.5" customHeight="1" x14ac:dyDescent="0.2">
      <c r="A73" s="72">
        <v>69</v>
      </c>
      <c r="B73" s="31" t="s">
        <v>206</v>
      </c>
      <c r="C73" s="79" t="s">
        <v>223</v>
      </c>
      <c r="D73" s="13" t="s">
        <v>15</v>
      </c>
      <c r="E73" s="13" t="s">
        <v>362</v>
      </c>
      <c r="F73" s="20">
        <v>0</v>
      </c>
      <c r="G73" s="16" t="s">
        <v>382</v>
      </c>
      <c r="H73" s="60">
        <v>6757582</v>
      </c>
      <c r="I73" s="15">
        <v>6</v>
      </c>
      <c r="J73" s="15"/>
      <c r="K73" s="15"/>
      <c r="L73" s="15"/>
      <c r="M73" s="15"/>
      <c r="N73" s="15"/>
      <c r="O73" s="15"/>
      <c r="P73" s="15"/>
      <c r="Q73" s="15"/>
      <c r="R73" s="15"/>
      <c r="S73" s="10">
        <v>42152</v>
      </c>
      <c r="T73" s="44">
        <v>42248</v>
      </c>
      <c r="U73" s="38">
        <v>450</v>
      </c>
      <c r="V73" s="44">
        <v>42698</v>
      </c>
      <c r="W73" s="105">
        <v>42241</v>
      </c>
      <c r="X73" s="18"/>
      <c r="Y73" s="18">
        <f t="shared" si="10"/>
        <v>42698</v>
      </c>
      <c r="Z73" s="19"/>
      <c r="AA73" s="12">
        <f t="shared" si="11"/>
        <v>0</v>
      </c>
      <c r="AB73" s="15" t="s">
        <v>22</v>
      </c>
      <c r="AC73" s="91" t="s">
        <v>363</v>
      </c>
      <c r="AD73" s="21" t="s">
        <v>42</v>
      </c>
      <c r="AE73" s="13" t="s">
        <v>41</v>
      </c>
      <c r="AF73" s="13" t="s">
        <v>340</v>
      </c>
      <c r="AG73" s="35" t="s">
        <v>458</v>
      </c>
      <c r="AH73" s="114">
        <f t="shared" si="12"/>
        <v>42698</v>
      </c>
      <c r="AI73" s="99" t="s">
        <v>340</v>
      </c>
    </row>
    <row r="74" spans="1:35" s="39" customFormat="1" ht="42.75" customHeight="1" x14ac:dyDescent="0.2">
      <c r="A74" s="72">
        <v>70</v>
      </c>
      <c r="B74" s="34" t="s">
        <v>207</v>
      </c>
      <c r="C74" s="79" t="s">
        <v>226</v>
      </c>
      <c r="D74" s="13" t="s">
        <v>20</v>
      </c>
      <c r="E74" s="16" t="s">
        <v>336</v>
      </c>
      <c r="F74" s="20">
        <v>1576000</v>
      </c>
      <c r="G74" s="81" t="s">
        <v>208</v>
      </c>
      <c r="H74" s="60" t="s">
        <v>225</v>
      </c>
      <c r="I74" s="58">
        <v>1</v>
      </c>
      <c r="J74" s="58"/>
      <c r="K74" s="58"/>
      <c r="L74" s="58"/>
      <c r="M74" s="58"/>
      <c r="N74" s="58"/>
      <c r="O74" s="58"/>
      <c r="P74" s="58"/>
      <c r="Q74" s="58"/>
      <c r="R74" s="58"/>
      <c r="S74" s="10">
        <v>42153</v>
      </c>
      <c r="T74" s="44">
        <v>42159</v>
      </c>
      <c r="U74" s="38">
        <v>15</v>
      </c>
      <c r="V74" s="44">
        <v>42180</v>
      </c>
      <c r="W74" s="105"/>
      <c r="X74" s="18"/>
      <c r="Y74" s="18">
        <f t="shared" si="10"/>
        <v>42180</v>
      </c>
      <c r="Z74" s="19"/>
      <c r="AA74" s="12">
        <f t="shared" si="11"/>
        <v>1576000</v>
      </c>
      <c r="AB74" s="15">
        <v>254</v>
      </c>
      <c r="AC74" s="91" t="s">
        <v>369</v>
      </c>
      <c r="AD74" s="13" t="s">
        <v>31</v>
      </c>
      <c r="AE74" s="30" t="s">
        <v>30</v>
      </c>
      <c r="AF74" s="13" t="s">
        <v>288</v>
      </c>
      <c r="AG74" s="35" t="s">
        <v>458</v>
      </c>
      <c r="AH74" s="114">
        <f t="shared" si="12"/>
        <v>42180</v>
      </c>
      <c r="AI74" s="99" t="s">
        <v>546</v>
      </c>
    </row>
    <row r="75" spans="1:35" s="39" customFormat="1" ht="148.5" customHeight="1" x14ac:dyDescent="0.2">
      <c r="A75" s="72">
        <v>71</v>
      </c>
      <c r="B75" s="31" t="s">
        <v>209</v>
      </c>
      <c r="C75" s="79" t="s">
        <v>210</v>
      </c>
      <c r="D75" s="13" t="s">
        <v>126</v>
      </c>
      <c r="E75" s="16" t="s">
        <v>336</v>
      </c>
      <c r="F75" s="20">
        <v>760000000</v>
      </c>
      <c r="G75" s="81" t="s">
        <v>211</v>
      </c>
      <c r="H75" s="52">
        <v>860006848</v>
      </c>
      <c r="I75" s="58">
        <v>6</v>
      </c>
      <c r="J75" s="58"/>
      <c r="K75" s="58"/>
      <c r="L75" s="58"/>
      <c r="M75" s="58"/>
      <c r="N75" s="58"/>
      <c r="O75" s="58"/>
      <c r="P75" s="58"/>
      <c r="Q75" s="58"/>
      <c r="R75" s="58"/>
      <c r="S75" s="10">
        <v>42153</v>
      </c>
      <c r="T75" s="45">
        <v>42172</v>
      </c>
      <c r="U75" s="38">
        <v>240</v>
      </c>
      <c r="V75" s="45">
        <v>42416</v>
      </c>
      <c r="W75" s="105"/>
      <c r="X75" s="18"/>
      <c r="Y75" s="18">
        <f t="shared" si="10"/>
        <v>42416</v>
      </c>
      <c r="Z75" s="19"/>
      <c r="AA75" s="12">
        <f t="shared" si="11"/>
        <v>760000000</v>
      </c>
      <c r="AB75" s="15">
        <v>246</v>
      </c>
      <c r="AC75" s="91" t="s">
        <v>364</v>
      </c>
      <c r="AD75" s="30" t="s">
        <v>218</v>
      </c>
      <c r="AE75" s="30" t="s">
        <v>217</v>
      </c>
      <c r="AF75" s="13" t="s">
        <v>340</v>
      </c>
      <c r="AG75" s="35" t="s">
        <v>458</v>
      </c>
      <c r="AH75" s="114">
        <f t="shared" si="12"/>
        <v>42416</v>
      </c>
      <c r="AI75" s="99" t="s">
        <v>340</v>
      </c>
    </row>
    <row r="76" spans="1:35" s="39" customFormat="1" ht="135" customHeight="1" x14ac:dyDescent="0.2">
      <c r="A76" s="24">
        <v>72</v>
      </c>
      <c r="B76" s="31" t="s">
        <v>228</v>
      </c>
      <c r="C76" s="32" t="s">
        <v>230</v>
      </c>
      <c r="D76" s="13" t="s">
        <v>15</v>
      </c>
      <c r="E76" s="16" t="s">
        <v>336</v>
      </c>
      <c r="F76" s="57">
        <v>54197619</v>
      </c>
      <c r="G76" s="81" t="s">
        <v>231</v>
      </c>
      <c r="H76" s="22">
        <v>900062917</v>
      </c>
      <c r="I76" s="58">
        <v>9</v>
      </c>
      <c r="J76" s="58"/>
      <c r="K76" s="58"/>
      <c r="L76" s="58"/>
      <c r="M76" s="58"/>
      <c r="N76" s="58"/>
      <c r="O76" s="58"/>
      <c r="P76" s="58"/>
      <c r="Q76" s="58"/>
      <c r="R76" s="58"/>
      <c r="S76" s="10">
        <v>42159</v>
      </c>
      <c r="T76" s="44">
        <v>42167</v>
      </c>
      <c r="U76" s="38">
        <v>365</v>
      </c>
      <c r="V76" s="44">
        <v>42532</v>
      </c>
      <c r="W76" s="105"/>
      <c r="X76" s="18"/>
      <c r="Y76" s="18">
        <f t="shared" si="10"/>
        <v>42532</v>
      </c>
      <c r="Z76" s="19"/>
      <c r="AA76" s="12">
        <f t="shared" si="11"/>
        <v>54197619</v>
      </c>
      <c r="AB76" s="27">
        <v>258</v>
      </c>
      <c r="AC76" s="13" t="s">
        <v>383</v>
      </c>
      <c r="AD76" s="13" t="s">
        <v>24</v>
      </c>
      <c r="AE76" s="25" t="s">
        <v>23</v>
      </c>
      <c r="AF76" s="13" t="s">
        <v>340</v>
      </c>
      <c r="AG76" s="35" t="s">
        <v>458</v>
      </c>
      <c r="AH76" s="114">
        <f t="shared" si="12"/>
        <v>42532</v>
      </c>
      <c r="AI76" s="99" t="s">
        <v>340</v>
      </c>
    </row>
    <row r="77" spans="1:35" s="39" customFormat="1" ht="95.25" customHeight="1" x14ac:dyDescent="0.2">
      <c r="A77" s="24">
        <v>73</v>
      </c>
      <c r="B77" s="31" t="s">
        <v>229</v>
      </c>
      <c r="C77" s="82" t="s">
        <v>282</v>
      </c>
      <c r="D77" s="13" t="s">
        <v>15</v>
      </c>
      <c r="E77" s="16" t="s">
        <v>336</v>
      </c>
      <c r="F77" s="57">
        <v>22800000</v>
      </c>
      <c r="G77" s="81" t="s">
        <v>233</v>
      </c>
      <c r="H77" s="22">
        <v>1022361427</v>
      </c>
      <c r="I77" s="58">
        <v>0</v>
      </c>
      <c r="J77" s="132" t="s">
        <v>549</v>
      </c>
      <c r="K77" s="125" t="s">
        <v>557</v>
      </c>
      <c r="L77" s="145" t="s">
        <v>558</v>
      </c>
      <c r="M77" s="133" t="s">
        <v>693</v>
      </c>
      <c r="N77" s="134">
        <v>0.6</v>
      </c>
      <c r="O77" s="13" t="s">
        <v>694</v>
      </c>
      <c r="P77" s="47" t="s">
        <v>695</v>
      </c>
      <c r="Q77" s="131" t="s">
        <v>696</v>
      </c>
      <c r="R77" s="23">
        <v>2446607</v>
      </c>
      <c r="S77" s="10">
        <v>42159</v>
      </c>
      <c r="T77" s="54">
        <v>42164</v>
      </c>
      <c r="U77" s="38">
        <v>180</v>
      </c>
      <c r="V77" s="54">
        <v>42347</v>
      </c>
      <c r="W77" s="105"/>
      <c r="X77" s="18"/>
      <c r="Y77" s="18">
        <f t="shared" si="10"/>
        <v>42347</v>
      </c>
      <c r="Z77" s="19"/>
      <c r="AA77" s="12">
        <f t="shared" si="11"/>
        <v>22800000</v>
      </c>
      <c r="AB77" s="27">
        <v>257</v>
      </c>
      <c r="AC77" s="13" t="s">
        <v>337</v>
      </c>
      <c r="AD77" s="55" t="s">
        <v>280</v>
      </c>
      <c r="AE77" s="13" t="s">
        <v>232</v>
      </c>
      <c r="AF77" s="13" t="s">
        <v>288</v>
      </c>
      <c r="AG77" s="35" t="s">
        <v>459</v>
      </c>
      <c r="AH77" s="114">
        <f t="shared" si="12"/>
        <v>42347</v>
      </c>
      <c r="AI77" s="99" t="s">
        <v>546</v>
      </c>
    </row>
    <row r="78" spans="1:35" s="39" customFormat="1" ht="72.75" customHeight="1" x14ac:dyDescent="0.2">
      <c r="A78" s="24">
        <v>74</v>
      </c>
      <c r="B78" s="34" t="s">
        <v>234</v>
      </c>
      <c r="C78" s="32" t="s">
        <v>235</v>
      </c>
      <c r="D78" s="13" t="s">
        <v>20</v>
      </c>
      <c r="E78" s="16" t="s">
        <v>336</v>
      </c>
      <c r="F78" s="57">
        <v>18432400</v>
      </c>
      <c r="G78" s="81" t="s">
        <v>236</v>
      </c>
      <c r="H78" s="17">
        <v>900149418</v>
      </c>
      <c r="I78" s="58">
        <v>0</v>
      </c>
      <c r="J78" s="58"/>
      <c r="K78" s="58"/>
      <c r="L78" s="58"/>
      <c r="M78" s="58"/>
      <c r="N78" s="58"/>
      <c r="O78" s="58"/>
      <c r="P78" s="58"/>
      <c r="Q78" s="58"/>
      <c r="R78" s="58"/>
      <c r="S78" s="10">
        <v>42159</v>
      </c>
      <c r="T78" s="44">
        <v>42171</v>
      </c>
      <c r="U78" s="38">
        <v>20</v>
      </c>
      <c r="V78" s="44">
        <v>42177</v>
      </c>
      <c r="W78" s="105"/>
      <c r="X78" s="18"/>
      <c r="Y78" s="18">
        <f t="shared" si="10"/>
        <v>42177</v>
      </c>
      <c r="Z78" s="19"/>
      <c r="AA78" s="12">
        <f t="shared" si="11"/>
        <v>18432400</v>
      </c>
      <c r="AB78" s="27">
        <v>260</v>
      </c>
      <c r="AC78" s="13" t="s">
        <v>341</v>
      </c>
      <c r="AD78" s="13" t="s">
        <v>31</v>
      </c>
      <c r="AE78" s="30" t="s">
        <v>30</v>
      </c>
      <c r="AF78" s="13" t="s">
        <v>288</v>
      </c>
      <c r="AG78" s="35" t="s">
        <v>458</v>
      </c>
      <c r="AH78" s="114">
        <f t="shared" si="12"/>
        <v>42177</v>
      </c>
      <c r="AI78" s="102" t="s">
        <v>546</v>
      </c>
    </row>
    <row r="79" spans="1:35" s="39" customFormat="1" ht="66.75" customHeight="1" x14ac:dyDescent="0.2">
      <c r="A79" s="24">
        <v>75</v>
      </c>
      <c r="B79" s="34" t="s">
        <v>237</v>
      </c>
      <c r="C79" s="32" t="s">
        <v>238</v>
      </c>
      <c r="D79" s="13" t="s">
        <v>20</v>
      </c>
      <c r="E79" s="16" t="s">
        <v>289</v>
      </c>
      <c r="F79" s="57">
        <v>5523831</v>
      </c>
      <c r="G79" s="81" t="s">
        <v>239</v>
      </c>
      <c r="H79" s="17">
        <v>800022596</v>
      </c>
      <c r="I79" s="58">
        <v>4</v>
      </c>
      <c r="J79" s="58"/>
      <c r="K79" s="58"/>
      <c r="L79" s="58"/>
      <c r="M79" s="58"/>
      <c r="N79" s="58"/>
      <c r="O79" s="58"/>
      <c r="P79" s="58"/>
      <c r="Q79" s="58"/>
      <c r="R79" s="58"/>
      <c r="S79" s="10">
        <v>42165</v>
      </c>
      <c r="T79" s="44">
        <v>42177</v>
      </c>
      <c r="U79" s="38">
        <v>20</v>
      </c>
      <c r="V79" s="44">
        <v>42190</v>
      </c>
      <c r="W79" s="105"/>
      <c r="X79" s="18"/>
      <c r="Y79" s="18">
        <f t="shared" si="10"/>
        <v>42190</v>
      </c>
      <c r="Z79" s="19"/>
      <c r="AA79" s="12">
        <f t="shared" si="11"/>
        <v>5523831</v>
      </c>
      <c r="AB79" s="27">
        <v>264</v>
      </c>
      <c r="AC79" s="13" t="s">
        <v>339</v>
      </c>
      <c r="AD79" s="13" t="s">
        <v>47</v>
      </c>
      <c r="AE79" s="21" t="s">
        <v>25</v>
      </c>
      <c r="AF79" s="13" t="s">
        <v>288</v>
      </c>
      <c r="AG79" s="35" t="s">
        <v>458</v>
      </c>
      <c r="AH79" s="114">
        <f t="shared" si="12"/>
        <v>42190</v>
      </c>
      <c r="AI79" s="99" t="s">
        <v>546</v>
      </c>
    </row>
    <row r="80" spans="1:35" s="39" customFormat="1" ht="133.5" customHeight="1" x14ac:dyDescent="0.2">
      <c r="A80" s="24">
        <v>76</v>
      </c>
      <c r="B80" s="31" t="s">
        <v>275</v>
      </c>
      <c r="C80" s="32" t="s">
        <v>241</v>
      </c>
      <c r="D80" s="13" t="s">
        <v>20</v>
      </c>
      <c r="E80" s="16" t="s">
        <v>289</v>
      </c>
      <c r="F80" s="57">
        <v>21129400</v>
      </c>
      <c r="G80" s="81" t="s">
        <v>242</v>
      </c>
      <c r="H80" s="22">
        <v>79338886</v>
      </c>
      <c r="I80" s="58">
        <v>8</v>
      </c>
      <c r="J80" s="58"/>
      <c r="K80" s="58"/>
      <c r="L80" s="58"/>
      <c r="M80" s="58"/>
      <c r="N80" s="58"/>
      <c r="O80" s="58"/>
      <c r="P80" s="58"/>
      <c r="Q80" s="58"/>
      <c r="R80" s="58"/>
      <c r="S80" s="10">
        <v>42165</v>
      </c>
      <c r="T80" s="44">
        <v>42179</v>
      </c>
      <c r="U80" s="38" t="s">
        <v>384</v>
      </c>
      <c r="V80" s="44">
        <v>42221</v>
      </c>
      <c r="W80" s="105"/>
      <c r="X80" s="18" t="s">
        <v>385</v>
      </c>
      <c r="Y80" s="44">
        <v>42255</v>
      </c>
      <c r="Z80" s="19"/>
      <c r="AA80" s="12">
        <f t="shared" si="11"/>
        <v>21129400</v>
      </c>
      <c r="AB80" s="27">
        <v>263</v>
      </c>
      <c r="AC80" s="13" t="s">
        <v>369</v>
      </c>
      <c r="AD80" s="13" t="s">
        <v>42</v>
      </c>
      <c r="AE80" s="13" t="s">
        <v>41</v>
      </c>
      <c r="AF80" s="13" t="s">
        <v>288</v>
      </c>
      <c r="AG80" s="35" t="s">
        <v>458</v>
      </c>
      <c r="AH80" s="114">
        <f t="shared" si="12"/>
        <v>42255</v>
      </c>
      <c r="AI80" s="102"/>
    </row>
    <row r="81" spans="1:35" s="39" customFormat="1" ht="106.5" customHeight="1" x14ac:dyDescent="0.2">
      <c r="A81" s="24">
        <v>77</v>
      </c>
      <c r="B81" s="34" t="s">
        <v>240</v>
      </c>
      <c r="C81" s="32" t="s">
        <v>243</v>
      </c>
      <c r="D81" s="13" t="s">
        <v>20</v>
      </c>
      <c r="E81" s="16" t="s">
        <v>289</v>
      </c>
      <c r="F81" s="57">
        <v>3806622</v>
      </c>
      <c r="G81" s="81" t="s">
        <v>244</v>
      </c>
      <c r="H81" s="22">
        <v>900337975</v>
      </c>
      <c r="I81" s="58">
        <v>8</v>
      </c>
      <c r="J81" s="58"/>
      <c r="K81" s="58"/>
      <c r="L81" s="58"/>
      <c r="M81" s="58"/>
      <c r="N81" s="58"/>
      <c r="O81" s="58"/>
      <c r="P81" s="58"/>
      <c r="Q81" s="58"/>
      <c r="R81" s="58"/>
      <c r="S81" s="10">
        <v>42165</v>
      </c>
      <c r="T81" s="44">
        <v>42167</v>
      </c>
      <c r="U81" s="38">
        <v>30</v>
      </c>
      <c r="V81" s="44">
        <v>42213</v>
      </c>
      <c r="W81" s="105"/>
      <c r="X81" s="18"/>
      <c r="Y81" s="18">
        <f>V81</f>
        <v>42213</v>
      </c>
      <c r="Z81" s="19"/>
      <c r="AA81" s="12">
        <f t="shared" si="11"/>
        <v>3806622</v>
      </c>
      <c r="AB81" s="27">
        <v>262</v>
      </c>
      <c r="AC81" s="13" t="s">
        <v>341</v>
      </c>
      <c r="AD81" s="13" t="s">
        <v>24</v>
      </c>
      <c r="AE81" s="25" t="s">
        <v>23</v>
      </c>
      <c r="AF81" s="13" t="s">
        <v>288</v>
      </c>
      <c r="AG81" s="35" t="s">
        <v>458</v>
      </c>
      <c r="AH81" s="114">
        <f t="shared" si="12"/>
        <v>42213</v>
      </c>
      <c r="AI81" s="99" t="s">
        <v>546</v>
      </c>
    </row>
    <row r="82" spans="1:35" s="39" customFormat="1" ht="93.75" customHeight="1" x14ac:dyDescent="0.2">
      <c r="A82" s="24">
        <v>78</v>
      </c>
      <c r="B82" s="31" t="s">
        <v>246</v>
      </c>
      <c r="C82" s="32" t="s">
        <v>245</v>
      </c>
      <c r="D82" s="13" t="s">
        <v>15</v>
      </c>
      <c r="E82" s="16" t="s">
        <v>336</v>
      </c>
      <c r="F82" s="57">
        <v>636038053</v>
      </c>
      <c r="G82" s="81" t="s">
        <v>251</v>
      </c>
      <c r="H82" s="27">
        <v>830033498</v>
      </c>
      <c r="I82" s="58">
        <v>7</v>
      </c>
      <c r="J82" s="58"/>
      <c r="K82" s="58"/>
      <c r="L82" s="58"/>
      <c r="M82" s="58"/>
      <c r="N82" s="58"/>
      <c r="O82" s="58"/>
      <c r="P82" s="58"/>
      <c r="Q82" s="58"/>
      <c r="R82" s="58"/>
      <c r="S82" s="10">
        <v>42174</v>
      </c>
      <c r="T82" s="44">
        <v>42193</v>
      </c>
      <c r="U82" s="38">
        <v>300</v>
      </c>
      <c r="V82" s="44">
        <v>42497</v>
      </c>
      <c r="W82" s="105"/>
      <c r="X82" s="18"/>
      <c r="Y82" s="18">
        <f>V82</f>
        <v>42497</v>
      </c>
      <c r="Z82" s="19"/>
      <c r="AA82" s="12">
        <f t="shared" si="11"/>
        <v>636038053</v>
      </c>
      <c r="AB82" s="27">
        <v>278</v>
      </c>
      <c r="AC82" s="63" t="s">
        <v>343</v>
      </c>
      <c r="AD82" s="13" t="s">
        <v>82</v>
      </c>
      <c r="AE82" s="30" t="s">
        <v>81</v>
      </c>
      <c r="AF82" s="13" t="s">
        <v>340</v>
      </c>
      <c r="AG82" s="35" t="s">
        <v>458</v>
      </c>
      <c r="AH82" s="114">
        <f t="shared" si="12"/>
        <v>42497</v>
      </c>
      <c r="AI82" s="99" t="s">
        <v>340</v>
      </c>
    </row>
    <row r="83" spans="1:35" s="39" customFormat="1" ht="109.5" customHeight="1" x14ac:dyDescent="0.2">
      <c r="A83" s="24">
        <v>79</v>
      </c>
      <c r="B83" s="31" t="s">
        <v>247</v>
      </c>
      <c r="C83" s="32" t="s">
        <v>248</v>
      </c>
      <c r="D83" s="13" t="s">
        <v>212</v>
      </c>
      <c r="E83" s="11" t="s">
        <v>358</v>
      </c>
      <c r="F83" s="57">
        <v>80000000</v>
      </c>
      <c r="G83" s="81" t="s">
        <v>249</v>
      </c>
      <c r="H83" s="27">
        <v>860450022</v>
      </c>
      <c r="I83" s="58">
        <v>2</v>
      </c>
      <c r="J83" s="58"/>
      <c r="K83" s="58"/>
      <c r="L83" s="58"/>
      <c r="M83" s="58"/>
      <c r="N83" s="58"/>
      <c r="O83" s="58"/>
      <c r="P83" s="58"/>
      <c r="Q83" s="58"/>
      <c r="R83" s="58"/>
      <c r="S83" s="10">
        <v>42177</v>
      </c>
      <c r="T83" s="44">
        <v>42202</v>
      </c>
      <c r="U83" s="38">
        <v>240</v>
      </c>
      <c r="V83" s="44">
        <v>42446</v>
      </c>
      <c r="W83" s="105"/>
      <c r="X83" s="18"/>
      <c r="Y83" s="18">
        <f>V83</f>
        <v>42446</v>
      </c>
      <c r="Z83" s="19"/>
      <c r="AA83" s="12">
        <f t="shared" si="11"/>
        <v>80000000</v>
      </c>
      <c r="AB83" s="104">
        <v>279</v>
      </c>
      <c r="AC83" s="13" t="s">
        <v>386</v>
      </c>
      <c r="AD83" s="13" t="s">
        <v>283</v>
      </c>
      <c r="AE83" s="30" t="s">
        <v>39</v>
      </c>
      <c r="AF83" s="13" t="s">
        <v>340</v>
      </c>
      <c r="AG83" s="35" t="s">
        <v>458</v>
      </c>
      <c r="AH83" s="114">
        <f t="shared" si="12"/>
        <v>42446</v>
      </c>
      <c r="AI83" s="99" t="s">
        <v>340</v>
      </c>
    </row>
    <row r="84" spans="1:35" s="39" customFormat="1" ht="109.5" customHeight="1" x14ac:dyDescent="0.2">
      <c r="A84" s="24">
        <v>80</v>
      </c>
      <c r="B84" s="31" t="s">
        <v>250</v>
      </c>
      <c r="C84" s="32" t="s">
        <v>271</v>
      </c>
      <c r="D84" s="13" t="s">
        <v>15</v>
      </c>
      <c r="E84" s="16" t="s">
        <v>336</v>
      </c>
      <c r="F84" s="57">
        <v>121100000</v>
      </c>
      <c r="G84" s="81" t="s">
        <v>387</v>
      </c>
      <c r="H84" s="27">
        <v>860007759</v>
      </c>
      <c r="I84" s="58">
        <v>3</v>
      </c>
      <c r="J84" s="58"/>
      <c r="K84" s="58"/>
      <c r="L84" s="58"/>
      <c r="M84" s="58"/>
      <c r="N84" s="58"/>
      <c r="O84" s="58"/>
      <c r="P84" s="58"/>
      <c r="Q84" s="58"/>
      <c r="R84" s="58"/>
      <c r="S84" s="10">
        <v>42178</v>
      </c>
      <c r="T84" s="44">
        <v>42182</v>
      </c>
      <c r="U84" s="38">
        <v>240</v>
      </c>
      <c r="V84" s="44">
        <v>42426</v>
      </c>
      <c r="W84" s="105"/>
      <c r="X84" s="18"/>
      <c r="Y84" s="18">
        <f>V84</f>
        <v>42426</v>
      </c>
      <c r="Z84" s="19"/>
      <c r="AA84" s="12">
        <f t="shared" si="11"/>
        <v>121100000</v>
      </c>
      <c r="AB84" s="27">
        <v>281</v>
      </c>
      <c r="AC84" s="13" t="s">
        <v>388</v>
      </c>
      <c r="AD84" s="13" t="s">
        <v>281</v>
      </c>
      <c r="AE84" s="45" t="s">
        <v>279</v>
      </c>
      <c r="AF84" s="13" t="s">
        <v>340</v>
      </c>
      <c r="AG84" s="35" t="s">
        <v>458</v>
      </c>
      <c r="AH84" s="114">
        <f t="shared" si="12"/>
        <v>42426</v>
      </c>
      <c r="AI84" s="99" t="s">
        <v>340</v>
      </c>
    </row>
    <row r="85" spans="1:35" s="39" customFormat="1" ht="51" hidden="1" x14ac:dyDescent="0.2">
      <c r="A85" s="24">
        <v>81</v>
      </c>
      <c r="B85" s="31" t="s">
        <v>389</v>
      </c>
      <c r="C85" s="32" t="s">
        <v>390</v>
      </c>
      <c r="D85" s="13" t="s">
        <v>20</v>
      </c>
      <c r="E85" s="11" t="s">
        <v>358</v>
      </c>
      <c r="F85" s="57">
        <v>7500000</v>
      </c>
      <c r="G85" s="81" t="s">
        <v>391</v>
      </c>
      <c r="H85" s="27">
        <v>9053544</v>
      </c>
      <c r="I85" s="58">
        <v>5</v>
      </c>
      <c r="J85" s="58"/>
      <c r="K85" s="58"/>
      <c r="L85" s="58"/>
      <c r="M85" s="58"/>
      <c r="N85" s="58"/>
      <c r="O85" s="58"/>
      <c r="P85" s="58"/>
      <c r="Q85" s="58"/>
      <c r="R85" s="58"/>
      <c r="S85" s="10">
        <v>42178</v>
      </c>
      <c r="T85" s="44">
        <v>42187</v>
      </c>
      <c r="U85" s="38">
        <v>240</v>
      </c>
      <c r="V85" s="44">
        <v>42431</v>
      </c>
      <c r="W85" s="117"/>
      <c r="X85" s="18"/>
      <c r="Y85" s="18"/>
      <c r="Z85" s="19"/>
      <c r="AA85" s="12">
        <f>F85</f>
        <v>7500000</v>
      </c>
      <c r="AB85" s="107">
        <v>14</v>
      </c>
      <c r="AC85" s="63" t="s">
        <v>359</v>
      </c>
      <c r="AD85" s="13" t="s">
        <v>346</v>
      </c>
      <c r="AE85" s="21" t="s">
        <v>347</v>
      </c>
      <c r="AF85" s="13" t="s">
        <v>340</v>
      </c>
      <c r="AG85" s="35" t="s">
        <v>458</v>
      </c>
      <c r="AH85" s="35"/>
      <c r="AI85" s="102">
        <v>17</v>
      </c>
    </row>
    <row r="86" spans="1:35" s="39" customFormat="1" ht="106.5" customHeight="1" x14ac:dyDescent="0.2">
      <c r="A86" s="24">
        <v>82</v>
      </c>
      <c r="B86" s="31" t="s">
        <v>392</v>
      </c>
      <c r="C86" s="32" t="s">
        <v>252</v>
      </c>
      <c r="D86" s="13" t="s">
        <v>15</v>
      </c>
      <c r="E86" s="16" t="s">
        <v>336</v>
      </c>
      <c r="F86" s="57">
        <v>65000000</v>
      </c>
      <c r="G86" s="81" t="s">
        <v>253</v>
      </c>
      <c r="H86" s="22">
        <v>46676852</v>
      </c>
      <c r="I86" s="58">
        <v>7</v>
      </c>
      <c r="J86" s="132" t="s">
        <v>549</v>
      </c>
      <c r="K86" s="13" t="s">
        <v>697</v>
      </c>
      <c r="L86" s="145" t="s">
        <v>698</v>
      </c>
      <c r="M86" s="133" t="s">
        <v>699</v>
      </c>
      <c r="N86" s="134">
        <v>7.5</v>
      </c>
      <c r="O86" s="13" t="s">
        <v>700</v>
      </c>
      <c r="P86" s="30" t="s">
        <v>643</v>
      </c>
      <c r="Q86" s="131" t="s">
        <v>701</v>
      </c>
      <c r="R86" s="23">
        <v>2446607</v>
      </c>
      <c r="S86" s="10">
        <v>42178</v>
      </c>
      <c r="T86" s="44">
        <v>42179</v>
      </c>
      <c r="U86" s="38">
        <v>300</v>
      </c>
      <c r="V86" s="44">
        <v>42483</v>
      </c>
      <c r="W86" s="105"/>
      <c r="X86" s="18"/>
      <c r="Y86" s="18">
        <f>V86</f>
        <v>42483</v>
      </c>
      <c r="Z86" s="19"/>
      <c r="AA86" s="12">
        <f>F86+Z86</f>
        <v>65000000</v>
      </c>
      <c r="AB86" s="27">
        <v>282</v>
      </c>
      <c r="AC86" s="63" t="s">
        <v>343</v>
      </c>
      <c r="AD86" s="13" t="s">
        <v>82</v>
      </c>
      <c r="AE86" s="30" t="s">
        <v>81</v>
      </c>
      <c r="AF86" s="13" t="s">
        <v>340</v>
      </c>
      <c r="AG86" s="35" t="s">
        <v>459</v>
      </c>
      <c r="AH86" s="114">
        <f t="shared" ref="AH86:AH118" si="13">Y86</f>
        <v>42483</v>
      </c>
      <c r="AI86" s="99" t="s">
        <v>546</v>
      </c>
    </row>
    <row r="87" spans="1:35" s="39" customFormat="1" ht="153" x14ac:dyDescent="0.2">
      <c r="A87" s="24">
        <v>83</v>
      </c>
      <c r="B87" s="31" t="s">
        <v>393</v>
      </c>
      <c r="C87" s="32" t="s">
        <v>254</v>
      </c>
      <c r="D87" s="13" t="s">
        <v>15</v>
      </c>
      <c r="E87" s="16" t="s">
        <v>336</v>
      </c>
      <c r="F87" s="57">
        <v>65000000</v>
      </c>
      <c r="G87" s="81" t="s">
        <v>255</v>
      </c>
      <c r="H87" s="22">
        <v>13495039</v>
      </c>
      <c r="I87" s="58">
        <v>8</v>
      </c>
      <c r="J87" s="132" t="s">
        <v>549</v>
      </c>
      <c r="K87" s="125" t="s">
        <v>557</v>
      </c>
      <c r="L87" s="145" t="s">
        <v>558</v>
      </c>
      <c r="M87" s="133" t="s">
        <v>702</v>
      </c>
      <c r="N87" s="134">
        <v>21.9</v>
      </c>
      <c r="O87" s="13" t="s">
        <v>703</v>
      </c>
      <c r="P87" s="30" t="s">
        <v>643</v>
      </c>
      <c r="Q87" s="131" t="s">
        <v>704</v>
      </c>
      <c r="R87" s="23">
        <v>2446607</v>
      </c>
      <c r="S87" s="10">
        <v>42179</v>
      </c>
      <c r="T87" s="44">
        <v>42179</v>
      </c>
      <c r="U87" s="38">
        <v>300</v>
      </c>
      <c r="V87" s="44">
        <v>42483</v>
      </c>
      <c r="W87" s="105"/>
      <c r="X87" s="18"/>
      <c r="Y87" s="18">
        <f>V87</f>
        <v>42483</v>
      </c>
      <c r="Z87" s="19"/>
      <c r="AA87" s="12">
        <f>F87+Z87</f>
        <v>65000000</v>
      </c>
      <c r="AB87" s="27">
        <v>285</v>
      </c>
      <c r="AC87" s="63" t="s">
        <v>343</v>
      </c>
      <c r="AD87" s="13" t="s">
        <v>82</v>
      </c>
      <c r="AE87" s="30" t="s">
        <v>81</v>
      </c>
      <c r="AF87" s="13" t="s">
        <v>340</v>
      </c>
      <c r="AG87" s="35" t="s">
        <v>459</v>
      </c>
      <c r="AH87" s="114">
        <f t="shared" si="13"/>
        <v>42483</v>
      </c>
      <c r="AI87" s="99" t="s">
        <v>546</v>
      </c>
    </row>
    <row r="88" spans="1:35" s="39" customFormat="1" ht="121.5" customHeight="1" x14ac:dyDescent="0.2">
      <c r="A88" s="24">
        <v>84</v>
      </c>
      <c r="B88" s="31" t="s">
        <v>394</v>
      </c>
      <c r="C88" s="32" t="s">
        <v>272</v>
      </c>
      <c r="D88" s="13" t="s">
        <v>15</v>
      </c>
      <c r="E88" s="16" t="s">
        <v>336</v>
      </c>
      <c r="F88" s="57">
        <v>45000000</v>
      </c>
      <c r="G88" s="81" t="s">
        <v>267</v>
      </c>
      <c r="H88" s="22">
        <v>51937099</v>
      </c>
      <c r="I88" s="58">
        <v>6</v>
      </c>
      <c r="J88" s="132" t="s">
        <v>549</v>
      </c>
      <c r="K88" s="13" t="s">
        <v>705</v>
      </c>
      <c r="L88" s="145" t="s">
        <v>706</v>
      </c>
      <c r="M88" s="133" t="s">
        <v>707</v>
      </c>
      <c r="N88" s="134">
        <v>15</v>
      </c>
      <c r="O88" s="13" t="s">
        <v>708</v>
      </c>
      <c r="P88" s="47" t="s">
        <v>709</v>
      </c>
      <c r="Q88" s="131" t="s">
        <v>710</v>
      </c>
      <c r="R88" s="23">
        <v>2446607</v>
      </c>
      <c r="S88" s="10">
        <v>42179</v>
      </c>
      <c r="T88" s="44">
        <v>42181</v>
      </c>
      <c r="U88" s="38">
        <v>180</v>
      </c>
      <c r="V88" s="44">
        <v>42366</v>
      </c>
      <c r="W88" s="105"/>
      <c r="X88" s="38">
        <v>60</v>
      </c>
      <c r="Y88" s="44">
        <v>42241</v>
      </c>
      <c r="Z88" s="19"/>
      <c r="AA88" s="12">
        <v>15000000</v>
      </c>
      <c r="AB88" s="27">
        <v>288</v>
      </c>
      <c r="AC88" s="13" t="s">
        <v>337</v>
      </c>
      <c r="AD88" s="13" t="s">
        <v>284</v>
      </c>
      <c r="AE88" s="13" t="s">
        <v>278</v>
      </c>
      <c r="AF88" s="30" t="s">
        <v>395</v>
      </c>
      <c r="AG88" s="35" t="s">
        <v>459</v>
      </c>
      <c r="AH88" s="114">
        <f t="shared" si="13"/>
        <v>42241</v>
      </c>
      <c r="AI88" s="99" t="s">
        <v>546</v>
      </c>
    </row>
    <row r="89" spans="1:35" s="39" customFormat="1" ht="77.25" customHeight="1" x14ac:dyDescent="0.2">
      <c r="A89" s="24">
        <v>85</v>
      </c>
      <c r="B89" s="31" t="s">
        <v>396</v>
      </c>
      <c r="C89" s="32" t="s">
        <v>256</v>
      </c>
      <c r="D89" s="13" t="s">
        <v>15</v>
      </c>
      <c r="E89" s="16" t="s">
        <v>336</v>
      </c>
      <c r="F89" s="57">
        <v>9325000</v>
      </c>
      <c r="G89" s="81" t="s">
        <v>257</v>
      </c>
      <c r="H89" s="22">
        <v>52447515</v>
      </c>
      <c r="I89" s="58">
        <v>1</v>
      </c>
      <c r="J89" s="132" t="s">
        <v>549</v>
      </c>
      <c r="K89" s="49" t="s">
        <v>557</v>
      </c>
      <c r="L89" s="145" t="s">
        <v>558</v>
      </c>
      <c r="M89" s="133" t="s">
        <v>711</v>
      </c>
      <c r="N89" s="134">
        <v>19</v>
      </c>
      <c r="O89" s="13" t="s">
        <v>712</v>
      </c>
      <c r="P89" s="47" t="s">
        <v>713</v>
      </c>
      <c r="Q89" s="131" t="s">
        <v>714</v>
      </c>
      <c r="R89" s="23">
        <v>2446607</v>
      </c>
      <c r="S89" s="10">
        <v>42179</v>
      </c>
      <c r="T89" s="44">
        <v>42180</v>
      </c>
      <c r="U89" s="38">
        <v>150</v>
      </c>
      <c r="V89" s="44">
        <v>42332</v>
      </c>
      <c r="W89" s="105"/>
      <c r="X89" s="18"/>
      <c r="Y89" s="18">
        <f>V89</f>
        <v>42332</v>
      </c>
      <c r="Z89" s="19"/>
      <c r="AA89" s="12">
        <f>F89+Z89</f>
        <v>9325000</v>
      </c>
      <c r="AB89" s="27">
        <v>292</v>
      </c>
      <c r="AC89" s="13" t="s">
        <v>357</v>
      </c>
      <c r="AD89" s="13" t="s">
        <v>268</v>
      </c>
      <c r="AE89" s="47" t="s">
        <v>276</v>
      </c>
      <c r="AF89" s="13" t="s">
        <v>340</v>
      </c>
      <c r="AG89" s="35" t="s">
        <v>459</v>
      </c>
      <c r="AH89" s="114">
        <f t="shared" si="13"/>
        <v>42332</v>
      </c>
      <c r="AI89" s="99" t="s">
        <v>546</v>
      </c>
    </row>
    <row r="90" spans="1:35" s="39" customFormat="1" ht="140.25" x14ac:dyDescent="0.2">
      <c r="A90" s="24">
        <v>86</v>
      </c>
      <c r="B90" s="31" t="s">
        <v>397</v>
      </c>
      <c r="C90" s="13" t="s">
        <v>262</v>
      </c>
      <c r="D90" s="13" t="s">
        <v>15</v>
      </c>
      <c r="E90" s="16" t="s">
        <v>336</v>
      </c>
      <c r="F90" s="57">
        <v>10500000</v>
      </c>
      <c r="G90" s="81" t="s">
        <v>270</v>
      </c>
      <c r="H90" s="22">
        <v>19424194</v>
      </c>
      <c r="I90" s="58">
        <v>1</v>
      </c>
      <c r="J90" s="132" t="s">
        <v>549</v>
      </c>
      <c r="K90" s="49" t="s">
        <v>600</v>
      </c>
      <c r="L90" s="145" t="s">
        <v>605</v>
      </c>
      <c r="M90" s="133" t="s">
        <v>651</v>
      </c>
      <c r="N90" s="134">
        <v>12.7</v>
      </c>
      <c r="O90" s="13" t="s">
        <v>715</v>
      </c>
      <c r="P90" s="30" t="s">
        <v>570</v>
      </c>
      <c r="Q90" s="131" t="s">
        <v>716</v>
      </c>
      <c r="R90" s="23">
        <v>2446607</v>
      </c>
      <c r="S90" s="10">
        <v>42179</v>
      </c>
      <c r="T90" s="44">
        <v>42186</v>
      </c>
      <c r="U90" s="38">
        <v>210</v>
      </c>
      <c r="V90" s="44">
        <v>42398</v>
      </c>
      <c r="W90" s="105"/>
      <c r="X90" s="18"/>
      <c r="Y90" s="18">
        <f>V90</f>
        <v>42398</v>
      </c>
      <c r="Z90" s="19"/>
      <c r="AA90" s="12">
        <f>F90+Z90</f>
        <v>10500000</v>
      </c>
      <c r="AB90" s="27">
        <v>287</v>
      </c>
      <c r="AC90" s="63" t="s">
        <v>343</v>
      </c>
      <c r="AD90" s="13" t="s">
        <v>24</v>
      </c>
      <c r="AE90" s="25" t="s">
        <v>23</v>
      </c>
      <c r="AF90" s="13" t="s">
        <v>340</v>
      </c>
      <c r="AG90" s="35" t="s">
        <v>459</v>
      </c>
      <c r="AH90" s="114">
        <f t="shared" si="13"/>
        <v>42398</v>
      </c>
      <c r="AI90" s="99" t="s">
        <v>546</v>
      </c>
    </row>
    <row r="91" spans="1:35" s="39" customFormat="1" ht="72" customHeight="1" x14ac:dyDescent="0.2">
      <c r="A91" s="24">
        <v>87</v>
      </c>
      <c r="B91" s="31" t="s">
        <v>398</v>
      </c>
      <c r="C91" s="32" t="s">
        <v>258</v>
      </c>
      <c r="D91" s="13" t="s">
        <v>15</v>
      </c>
      <c r="E91" s="16" t="s">
        <v>336</v>
      </c>
      <c r="F91" s="57">
        <v>9325000</v>
      </c>
      <c r="G91" s="81" t="s">
        <v>259</v>
      </c>
      <c r="H91" s="22">
        <v>19267901</v>
      </c>
      <c r="I91" s="58">
        <v>7</v>
      </c>
      <c r="J91" s="132" t="s">
        <v>549</v>
      </c>
      <c r="K91" s="49" t="s">
        <v>557</v>
      </c>
      <c r="L91" s="145" t="s">
        <v>558</v>
      </c>
      <c r="M91" s="133" t="s">
        <v>651</v>
      </c>
      <c r="N91" s="134">
        <v>11</v>
      </c>
      <c r="O91" s="13" t="s">
        <v>712</v>
      </c>
      <c r="P91" s="47" t="s">
        <v>713</v>
      </c>
      <c r="Q91" s="131" t="s">
        <v>716</v>
      </c>
      <c r="R91" s="23">
        <v>2446607</v>
      </c>
      <c r="S91" s="10">
        <v>42179</v>
      </c>
      <c r="T91" s="44">
        <v>42180</v>
      </c>
      <c r="U91" s="38">
        <v>150</v>
      </c>
      <c r="V91" s="44">
        <v>42332</v>
      </c>
      <c r="W91" s="105"/>
      <c r="X91" s="18"/>
      <c r="Y91" s="18">
        <f>V91</f>
        <v>42332</v>
      </c>
      <c r="Z91" s="19"/>
      <c r="AA91" s="12">
        <f>F91+Z91</f>
        <v>9325000</v>
      </c>
      <c r="AB91" s="27">
        <v>286</v>
      </c>
      <c r="AC91" s="13" t="s">
        <v>357</v>
      </c>
      <c r="AD91" s="13" t="s">
        <v>268</v>
      </c>
      <c r="AE91" s="47" t="s">
        <v>276</v>
      </c>
      <c r="AF91" s="13" t="s">
        <v>340</v>
      </c>
      <c r="AG91" s="35" t="s">
        <v>459</v>
      </c>
      <c r="AH91" s="114">
        <f t="shared" si="13"/>
        <v>42332</v>
      </c>
      <c r="AI91" s="99" t="s">
        <v>546</v>
      </c>
    </row>
    <row r="92" spans="1:35" s="39" customFormat="1" ht="84.75" customHeight="1" x14ac:dyDescent="0.2">
      <c r="A92" s="24">
        <v>88</v>
      </c>
      <c r="B92" s="31" t="s">
        <v>399</v>
      </c>
      <c r="C92" s="32" t="s">
        <v>263</v>
      </c>
      <c r="D92" s="13" t="s">
        <v>15</v>
      </c>
      <c r="E92" s="16" t="s">
        <v>336</v>
      </c>
      <c r="F92" s="57">
        <v>10000000</v>
      </c>
      <c r="G92" s="81" t="s">
        <v>266</v>
      </c>
      <c r="H92" s="22">
        <v>52235022</v>
      </c>
      <c r="I92" s="58">
        <v>0</v>
      </c>
      <c r="J92" s="132" t="s">
        <v>549</v>
      </c>
      <c r="K92" s="49" t="s">
        <v>557</v>
      </c>
      <c r="L92" s="145" t="s">
        <v>558</v>
      </c>
      <c r="M92" s="133" t="s">
        <v>717</v>
      </c>
      <c r="N92" s="134">
        <v>9</v>
      </c>
      <c r="O92" s="13" t="s">
        <v>718</v>
      </c>
      <c r="P92" s="30" t="s">
        <v>561</v>
      </c>
      <c r="Q92" s="131" t="s">
        <v>719</v>
      </c>
      <c r="R92" s="23">
        <v>2446607</v>
      </c>
      <c r="S92" s="10">
        <v>42179</v>
      </c>
      <c r="T92" s="44">
        <v>42181</v>
      </c>
      <c r="U92" s="38">
        <v>150</v>
      </c>
      <c r="V92" s="44">
        <v>42333</v>
      </c>
      <c r="W92" s="105"/>
      <c r="X92" s="83"/>
      <c r="Y92" s="18">
        <f>V92</f>
        <v>42333</v>
      </c>
      <c r="Z92" s="19"/>
      <c r="AA92" s="12">
        <f>F92+Z92</f>
        <v>10000000</v>
      </c>
      <c r="AB92" s="27">
        <v>289</v>
      </c>
      <c r="AC92" s="13" t="s">
        <v>357</v>
      </c>
      <c r="AD92" s="13" t="s">
        <v>31</v>
      </c>
      <c r="AE92" s="30" t="s">
        <v>30</v>
      </c>
      <c r="AF92" s="13" t="s">
        <v>340</v>
      </c>
      <c r="AG92" s="35" t="s">
        <v>459</v>
      </c>
      <c r="AH92" s="114">
        <f t="shared" si="13"/>
        <v>42333</v>
      </c>
      <c r="AI92" s="99" t="s">
        <v>546</v>
      </c>
    </row>
    <row r="93" spans="1:35" s="39" customFormat="1" ht="124.5" customHeight="1" x14ac:dyDescent="0.2">
      <c r="A93" s="24">
        <v>89</v>
      </c>
      <c r="B93" s="31" t="s">
        <v>400</v>
      </c>
      <c r="C93" s="32" t="s">
        <v>260</v>
      </c>
      <c r="D93" s="13" t="s">
        <v>15</v>
      </c>
      <c r="E93" s="16" t="s">
        <v>336</v>
      </c>
      <c r="F93" s="57">
        <v>36000000</v>
      </c>
      <c r="G93" s="81" t="s">
        <v>269</v>
      </c>
      <c r="H93" s="22">
        <v>52323379</v>
      </c>
      <c r="I93" s="58">
        <v>1</v>
      </c>
      <c r="J93" s="132" t="s">
        <v>549</v>
      </c>
      <c r="K93" s="49" t="s">
        <v>557</v>
      </c>
      <c r="L93" s="145" t="s">
        <v>558</v>
      </c>
      <c r="M93" s="133" t="s">
        <v>693</v>
      </c>
      <c r="N93" s="134">
        <v>7.6</v>
      </c>
      <c r="O93" s="13" t="s">
        <v>720</v>
      </c>
      <c r="P93" s="30" t="s">
        <v>721</v>
      </c>
      <c r="Q93" s="131" t="s">
        <v>716</v>
      </c>
      <c r="R93" s="23">
        <v>2446607</v>
      </c>
      <c r="S93" s="10">
        <v>42179</v>
      </c>
      <c r="T93" s="44">
        <v>42180</v>
      </c>
      <c r="U93" s="38">
        <v>180</v>
      </c>
      <c r="V93" s="44">
        <v>42362</v>
      </c>
      <c r="W93" s="105"/>
      <c r="X93" s="18" t="s">
        <v>481</v>
      </c>
      <c r="Y93" s="18">
        <v>42300</v>
      </c>
      <c r="Z93" s="19"/>
      <c r="AA93" s="12">
        <v>20800000</v>
      </c>
      <c r="AB93" s="27">
        <v>293</v>
      </c>
      <c r="AC93" s="13" t="s">
        <v>337</v>
      </c>
      <c r="AD93" s="13" t="s">
        <v>106</v>
      </c>
      <c r="AE93" s="30" t="s">
        <v>78</v>
      </c>
      <c r="AF93" s="30" t="s">
        <v>456</v>
      </c>
      <c r="AG93" s="35" t="s">
        <v>459</v>
      </c>
      <c r="AH93" s="114">
        <f t="shared" si="13"/>
        <v>42300</v>
      </c>
      <c r="AI93" s="103">
        <v>42325</v>
      </c>
    </row>
    <row r="94" spans="1:35" s="39" customFormat="1" ht="119.25" customHeight="1" x14ac:dyDescent="0.2">
      <c r="A94" s="24">
        <v>90</v>
      </c>
      <c r="B94" s="31" t="s">
        <v>401</v>
      </c>
      <c r="C94" s="32" t="s">
        <v>265</v>
      </c>
      <c r="D94" s="13" t="s">
        <v>15</v>
      </c>
      <c r="E94" s="16" t="s">
        <v>336</v>
      </c>
      <c r="F94" s="57">
        <v>50309496</v>
      </c>
      <c r="G94" s="81" t="s">
        <v>261</v>
      </c>
      <c r="H94" s="27">
        <v>27615392</v>
      </c>
      <c r="I94" s="58">
        <v>0</v>
      </c>
      <c r="J94" s="132" t="s">
        <v>549</v>
      </c>
      <c r="K94" s="49" t="s">
        <v>705</v>
      </c>
      <c r="L94" s="145" t="s">
        <v>722</v>
      </c>
      <c r="M94" s="133" t="s">
        <v>723</v>
      </c>
      <c r="N94" s="134">
        <v>16</v>
      </c>
      <c r="O94" s="13" t="s">
        <v>724</v>
      </c>
      <c r="P94" s="47" t="s">
        <v>725</v>
      </c>
      <c r="Q94" s="131" t="s">
        <v>726</v>
      </c>
      <c r="R94" s="23">
        <v>2446607</v>
      </c>
      <c r="S94" s="10">
        <v>42179</v>
      </c>
      <c r="T94" s="44">
        <v>42187</v>
      </c>
      <c r="U94" s="38">
        <v>180</v>
      </c>
      <c r="V94" s="44">
        <v>42369</v>
      </c>
      <c r="W94" s="105"/>
      <c r="X94" s="18"/>
      <c r="Y94" s="18">
        <f t="shared" ref="Y94:Y117" si="14">V94</f>
        <v>42369</v>
      </c>
      <c r="Z94" s="19"/>
      <c r="AA94" s="12">
        <f t="shared" ref="AA94:AA141" si="15">F94+Z94</f>
        <v>50309496</v>
      </c>
      <c r="AB94" s="27">
        <v>291</v>
      </c>
      <c r="AC94" s="13" t="s">
        <v>337</v>
      </c>
      <c r="AD94" s="13" t="s">
        <v>285</v>
      </c>
      <c r="AE94" s="47" t="s">
        <v>277</v>
      </c>
      <c r="AF94" s="13" t="s">
        <v>340</v>
      </c>
      <c r="AG94" s="35" t="s">
        <v>459</v>
      </c>
      <c r="AH94" s="114">
        <f t="shared" si="13"/>
        <v>42369</v>
      </c>
      <c r="AI94" s="99" t="s">
        <v>546</v>
      </c>
    </row>
    <row r="95" spans="1:35" s="39" customFormat="1" ht="54.75" customHeight="1" x14ac:dyDescent="0.2">
      <c r="A95" s="24">
        <v>91</v>
      </c>
      <c r="B95" s="31" t="s">
        <v>402</v>
      </c>
      <c r="C95" s="59" t="s">
        <v>403</v>
      </c>
      <c r="D95" s="13" t="s">
        <v>15</v>
      </c>
      <c r="E95" s="16" t="s">
        <v>336</v>
      </c>
      <c r="F95" s="57">
        <v>30000000</v>
      </c>
      <c r="G95" s="81" t="s">
        <v>264</v>
      </c>
      <c r="H95" s="27">
        <v>57422984</v>
      </c>
      <c r="I95" s="58">
        <v>0</v>
      </c>
      <c r="J95" s="132" t="s">
        <v>549</v>
      </c>
      <c r="K95" s="49" t="s">
        <v>727</v>
      </c>
      <c r="L95" s="145" t="s">
        <v>728</v>
      </c>
      <c r="M95" s="133" t="s">
        <v>753</v>
      </c>
      <c r="N95" s="134">
        <v>2.5</v>
      </c>
      <c r="O95" s="13" t="s">
        <v>729</v>
      </c>
      <c r="P95" s="47" t="s">
        <v>725</v>
      </c>
      <c r="Q95" s="131" t="s">
        <v>730</v>
      </c>
      <c r="R95" s="23">
        <v>2446607</v>
      </c>
      <c r="S95" s="10">
        <v>42179</v>
      </c>
      <c r="T95" s="44">
        <v>42188</v>
      </c>
      <c r="U95" s="38">
        <v>180</v>
      </c>
      <c r="V95" s="44">
        <v>42369</v>
      </c>
      <c r="W95" s="105"/>
      <c r="X95" s="18"/>
      <c r="Y95" s="18">
        <f t="shared" si="14"/>
        <v>42369</v>
      </c>
      <c r="Z95" s="19"/>
      <c r="AA95" s="12">
        <f t="shared" si="15"/>
        <v>30000000</v>
      </c>
      <c r="AB95" s="27">
        <v>290</v>
      </c>
      <c r="AC95" s="13" t="s">
        <v>337</v>
      </c>
      <c r="AD95" s="13" t="s">
        <v>285</v>
      </c>
      <c r="AE95" s="47" t="s">
        <v>277</v>
      </c>
      <c r="AF95" s="13" t="s">
        <v>340</v>
      </c>
      <c r="AG95" s="35" t="s">
        <v>459</v>
      </c>
      <c r="AH95" s="114">
        <f t="shared" si="13"/>
        <v>42369</v>
      </c>
      <c r="AI95" s="99" t="s">
        <v>546</v>
      </c>
    </row>
    <row r="96" spans="1:35" s="39" customFormat="1" ht="89.25" x14ac:dyDescent="0.2">
      <c r="A96" s="24">
        <v>92</v>
      </c>
      <c r="B96" s="61" t="s">
        <v>292</v>
      </c>
      <c r="C96" s="13" t="s">
        <v>307</v>
      </c>
      <c r="D96" s="13" t="s">
        <v>322</v>
      </c>
      <c r="E96" s="16" t="s">
        <v>336</v>
      </c>
      <c r="F96" s="57">
        <v>74636256</v>
      </c>
      <c r="G96" s="86" t="s">
        <v>348</v>
      </c>
      <c r="H96" s="84">
        <v>899999115</v>
      </c>
      <c r="I96" s="58">
        <v>8</v>
      </c>
      <c r="J96" s="58"/>
      <c r="K96" s="58"/>
      <c r="L96" s="58"/>
      <c r="M96" s="58"/>
      <c r="N96" s="58"/>
      <c r="O96" s="58"/>
      <c r="P96" s="58"/>
      <c r="Q96" s="58"/>
      <c r="R96" s="58"/>
      <c r="S96" s="18">
        <v>42187</v>
      </c>
      <c r="T96" s="44">
        <v>42195</v>
      </c>
      <c r="U96" s="38">
        <v>365</v>
      </c>
      <c r="V96" s="44">
        <v>42560</v>
      </c>
      <c r="W96" s="105"/>
      <c r="X96" s="18"/>
      <c r="Y96" s="18">
        <f t="shared" si="14"/>
        <v>42560</v>
      </c>
      <c r="Z96" s="19"/>
      <c r="AA96" s="12">
        <f t="shared" si="15"/>
        <v>74636256</v>
      </c>
      <c r="AB96" s="17">
        <v>303</v>
      </c>
      <c r="AC96" s="63" t="s">
        <v>343</v>
      </c>
      <c r="AD96" s="21" t="s">
        <v>82</v>
      </c>
      <c r="AE96" s="13" t="s">
        <v>81</v>
      </c>
      <c r="AF96" s="21" t="s">
        <v>340</v>
      </c>
      <c r="AG96" s="35" t="s">
        <v>458</v>
      </c>
      <c r="AH96" s="114">
        <f t="shared" si="13"/>
        <v>42560</v>
      </c>
      <c r="AI96" s="99" t="s">
        <v>340</v>
      </c>
    </row>
    <row r="97" spans="1:35" s="39" customFormat="1" ht="76.5" x14ac:dyDescent="0.2">
      <c r="A97" s="24">
        <v>93</v>
      </c>
      <c r="B97" s="61" t="s">
        <v>293</v>
      </c>
      <c r="C97" s="13" t="s">
        <v>308</v>
      </c>
      <c r="D97" s="13" t="s">
        <v>20</v>
      </c>
      <c r="E97" s="11" t="s">
        <v>358</v>
      </c>
      <c r="F97" s="57">
        <v>24304320</v>
      </c>
      <c r="G97" s="81" t="s">
        <v>324</v>
      </c>
      <c r="H97" s="53">
        <v>830133093</v>
      </c>
      <c r="I97" s="58">
        <v>7</v>
      </c>
      <c r="J97" s="58"/>
      <c r="K97" s="58"/>
      <c r="L97" s="58"/>
      <c r="M97" s="58"/>
      <c r="N97" s="58"/>
      <c r="O97" s="58"/>
      <c r="P97" s="58"/>
      <c r="Q97" s="58"/>
      <c r="R97" s="58"/>
      <c r="S97" s="18">
        <v>42187</v>
      </c>
      <c r="T97" s="44">
        <v>42198</v>
      </c>
      <c r="U97" s="38">
        <v>365</v>
      </c>
      <c r="V97" s="44">
        <v>42563</v>
      </c>
      <c r="W97" s="105"/>
      <c r="X97" s="18"/>
      <c r="Y97" s="18">
        <f t="shared" si="14"/>
        <v>42563</v>
      </c>
      <c r="Z97" s="19"/>
      <c r="AA97" s="12">
        <f t="shared" si="15"/>
        <v>24304320</v>
      </c>
      <c r="AB97" s="17">
        <v>308</v>
      </c>
      <c r="AC97" s="63" t="s">
        <v>369</v>
      </c>
      <c r="AD97" s="13" t="s">
        <v>24</v>
      </c>
      <c r="AE97" s="25" t="s">
        <v>23</v>
      </c>
      <c r="AF97" s="13" t="s">
        <v>340</v>
      </c>
      <c r="AG97" s="35" t="s">
        <v>458</v>
      </c>
      <c r="AH97" s="114">
        <f t="shared" si="13"/>
        <v>42563</v>
      </c>
      <c r="AI97" s="99" t="s">
        <v>340</v>
      </c>
    </row>
    <row r="98" spans="1:35" s="39" customFormat="1" ht="72" customHeight="1" x14ac:dyDescent="0.2">
      <c r="A98" s="24">
        <v>94</v>
      </c>
      <c r="B98" s="61" t="s">
        <v>294</v>
      </c>
      <c r="C98" s="13" t="s">
        <v>309</v>
      </c>
      <c r="D98" s="13" t="s">
        <v>20</v>
      </c>
      <c r="E98" s="16" t="s">
        <v>336</v>
      </c>
      <c r="F98" s="57">
        <v>8500000</v>
      </c>
      <c r="G98" s="81" t="s">
        <v>325</v>
      </c>
      <c r="H98" s="53">
        <v>79655519</v>
      </c>
      <c r="I98" s="58">
        <v>9</v>
      </c>
      <c r="J98" s="58"/>
      <c r="K98" s="58"/>
      <c r="L98" s="58"/>
      <c r="M98" s="58"/>
      <c r="N98" s="58"/>
      <c r="O98" s="58"/>
      <c r="P98" s="58"/>
      <c r="Q98" s="58"/>
      <c r="R98" s="58"/>
      <c r="S98" s="18">
        <v>42201</v>
      </c>
      <c r="T98" s="44">
        <v>42214</v>
      </c>
      <c r="U98" s="38">
        <v>90</v>
      </c>
      <c r="V98" s="44">
        <v>42306</v>
      </c>
      <c r="W98" s="105"/>
      <c r="X98" s="18"/>
      <c r="Y98" s="18">
        <f t="shared" si="14"/>
        <v>42306</v>
      </c>
      <c r="Z98" s="19"/>
      <c r="AA98" s="12">
        <f t="shared" si="15"/>
        <v>8500000</v>
      </c>
      <c r="AB98" s="24">
        <v>321</v>
      </c>
      <c r="AC98" s="63" t="s">
        <v>339</v>
      </c>
      <c r="AD98" s="13" t="s">
        <v>47</v>
      </c>
      <c r="AE98" s="21" t="s">
        <v>25</v>
      </c>
      <c r="AF98" s="13" t="s">
        <v>340</v>
      </c>
      <c r="AG98" s="35" t="s">
        <v>461</v>
      </c>
      <c r="AH98" s="114">
        <f t="shared" si="13"/>
        <v>42306</v>
      </c>
      <c r="AI98" s="100" t="s">
        <v>547</v>
      </c>
    </row>
    <row r="99" spans="1:35" s="39" customFormat="1" ht="70.5" customHeight="1" x14ac:dyDescent="0.2">
      <c r="A99" s="24">
        <v>95</v>
      </c>
      <c r="B99" s="61" t="s">
        <v>295</v>
      </c>
      <c r="C99" s="13" t="s">
        <v>310</v>
      </c>
      <c r="D99" s="13" t="s">
        <v>212</v>
      </c>
      <c r="E99" s="16" t="s">
        <v>336</v>
      </c>
      <c r="F99" s="57">
        <v>80000000</v>
      </c>
      <c r="G99" s="81" t="s">
        <v>326</v>
      </c>
      <c r="H99" s="53">
        <v>860006543</v>
      </c>
      <c r="I99" s="58">
        <v>5</v>
      </c>
      <c r="J99" s="58"/>
      <c r="K99" s="58"/>
      <c r="L99" s="58"/>
      <c r="M99" s="58"/>
      <c r="N99" s="58"/>
      <c r="O99" s="58"/>
      <c r="P99" s="58"/>
      <c r="Q99" s="58"/>
      <c r="R99" s="58"/>
      <c r="S99" s="18">
        <v>42206</v>
      </c>
      <c r="T99" s="44">
        <v>42216</v>
      </c>
      <c r="U99" s="38">
        <v>240</v>
      </c>
      <c r="V99" s="44">
        <v>42459</v>
      </c>
      <c r="W99" s="105"/>
      <c r="X99" s="18"/>
      <c r="Y99" s="18">
        <f t="shared" si="14"/>
        <v>42459</v>
      </c>
      <c r="Z99" s="19"/>
      <c r="AA99" s="12">
        <f t="shared" si="15"/>
        <v>80000000</v>
      </c>
      <c r="AB99" s="24">
        <v>330</v>
      </c>
      <c r="AC99" s="63" t="s">
        <v>364</v>
      </c>
      <c r="AD99" s="13" t="s">
        <v>283</v>
      </c>
      <c r="AE99" s="30" t="s">
        <v>39</v>
      </c>
      <c r="AF99" s="13" t="s">
        <v>340</v>
      </c>
      <c r="AG99" s="35" t="s">
        <v>458</v>
      </c>
      <c r="AH99" s="114">
        <f t="shared" si="13"/>
        <v>42459</v>
      </c>
      <c r="AI99" s="99" t="s">
        <v>340</v>
      </c>
    </row>
    <row r="100" spans="1:35" s="39" customFormat="1" ht="67.5" customHeight="1" x14ac:dyDescent="0.2">
      <c r="A100" s="24">
        <v>96</v>
      </c>
      <c r="B100" s="61" t="s">
        <v>296</v>
      </c>
      <c r="C100" s="13" t="s">
        <v>311</v>
      </c>
      <c r="D100" s="13" t="s">
        <v>20</v>
      </c>
      <c r="E100" s="16" t="s">
        <v>336</v>
      </c>
      <c r="F100" s="57">
        <v>28525264</v>
      </c>
      <c r="G100" s="81" t="s">
        <v>327</v>
      </c>
      <c r="H100" s="93">
        <v>800012186</v>
      </c>
      <c r="I100" s="58">
        <v>5</v>
      </c>
      <c r="J100" s="58"/>
      <c r="K100" s="58"/>
      <c r="L100" s="58"/>
      <c r="M100" s="58"/>
      <c r="N100" s="58"/>
      <c r="O100" s="58"/>
      <c r="P100" s="58"/>
      <c r="Q100" s="58"/>
      <c r="R100" s="58"/>
      <c r="S100" s="18">
        <v>42208</v>
      </c>
      <c r="T100" s="44">
        <v>42214</v>
      </c>
      <c r="U100" s="38">
        <v>365</v>
      </c>
      <c r="V100" s="44">
        <v>42579</v>
      </c>
      <c r="W100" s="105"/>
      <c r="X100" s="18"/>
      <c r="Y100" s="18">
        <f t="shared" si="14"/>
        <v>42579</v>
      </c>
      <c r="Z100" s="19"/>
      <c r="AA100" s="12">
        <f t="shared" si="15"/>
        <v>28525264</v>
      </c>
      <c r="AB100" s="17">
        <v>329</v>
      </c>
      <c r="AC100" s="63" t="s">
        <v>369</v>
      </c>
      <c r="AD100" s="13" t="s">
        <v>24</v>
      </c>
      <c r="AE100" s="25" t="s">
        <v>23</v>
      </c>
      <c r="AF100" s="13" t="s">
        <v>340</v>
      </c>
      <c r="AG100" s="35" t="s">
        <v>458</v>
      </c>
      <c r="AH100" s="114">
        <f t="shared" si="13"/>
        <v>42579</v>
      </c>
      <c r="AI100" s="99" t="s">
        <v>340</v>
      </c>
    </row>
    <row r="101" spans="1:35" s="39" customFormat="1" ht="79.5" customHeight="1" x14ac:dyDescent="0.2">
      <c r="A101" s="19">
        <v>97</v>
      </c>
      <c r="B101" s="61" t="s">
        <v>297</v>
      </c>
      <c r="C101" s="13" t="s">
        <v>312</v>
      </c>
      <c r="D101" s="13" t="s">
        <v>212</v>
      </c>
      <c r="E101" s="16" t="s">
        <v>336</v>
      </c>
      <c r="F101" s="57">
        <v>93503505</v>
      </c>
      <c r="G101" s="81" t="s">
        <v>328</v>
      </c>
      <c r="H101" s="53">
        <v>830075011</v>
      </c>
      <c r="I101" s="58">
        <v>4</v>
      </c>
      <c r="J101" s="58"/>
      <c r="K101" s="58"/>
      <c r="L101" s="58"/>
      <c r="M101" s="58"/>
      <c r="N101" s="58"/>
      <c r="O101" s="58"/>
      <c r="P101" s="58"/>
      <c r="Q101" s="58"/>
      <c r="R101" s="58"/>
      <c r="S101" s="18">
        <v>42213</v>
      </c>
      <c r="T101" s="44">
        <v>42221</v>
      </c>
      <c r="U101" s="38">
        <v>150</v>
      </c>
      <c r="V101" s="44">
        <v>42373</v>
      </c>
      <c r="W101" s="105"/>
      <c r="X101" s="18"/>
      <c r="Y101" s="18">
        <f t="shared" si="14"/>
        <v>42373</v>
      </c>
      <c r="Z101" s="19"/>
      <c r="AA101" s="12">
        <f t="shared" si="15"/>
        <v>93503505</v>
      </c>
      <c r="AB101" s="17">
        <v>338</v>
      </c>
      <c r="AC101" s="63" t="s">
        <v>381</v>
      </c>
      <c r="AD101" s="13" t="s">
        <v>47</v>
      </c>
      <c r="AE101" s="21" t="s">
        <v>25</v>
      </c>
      <c r="AF101" s="13" t="s">
        <v>340</v>
      </c>
      <c r="AG101" s="35" t="s">
        <v>458</v>
      </c>
      <c r="AH101" s="114">
        <f t="shared" si="13"/>
        <v>42373</v>
      </c>
      <c r="AI101" s="99" t="s">
        <v>547</v>
      </c>
    </row>
    <row r="102" spans="1:35" s="39" customFormat="1" ht="121.5" customHeight="1" x14ac:dyDescent="0.2">
      <c r="A102" s="19">
        <v>98</v>
      </c>
      <c r="B102" s="61" t="s">
        <v>298</v>
      </c>
      <c r="C102" s="13" t="s">
        <v>313</v>
      </c>
      <c r="D102" s="13" t="s">
        <v>20</v>
      </c>
      <c r="E102" s="16" t="s">
        <v>336</v>
      </c>
      <c r="F102" s="57">
        <v>10000000</v>
      </c>
      <c r="G102" s="81" t="s">
        <v>329</v>
      </c>
      <c r="H102" s="22">
        <v>800109060</v>
      </c>
      <c r="I102" s="58">
        <v>3</v>
      </c>
      <c r="J102" s="58"/>
      <c r="K102" s="58"/>
      <c r="L102" s="58"/>
      <c r="M102" s="58"/>
      <c r="N102" s="58"/>
      <c r="O102" s="58"/>
      <c r="P102" s="58"/>
      <c r="Q102" s="58"/>
      <c r="R102" s="58"/>
      <c r="S102" s="18">
        <v>42219</v>
      </c>
      <c r="T102" s="44">
        <v>42228</v>
      </c>
      <c r="U102" s="38">
        <v>365</v>
      </c>
      <c r="V102" s="44">
        <v>42593</v>
      </c>
      <c r="W102" s="105">
        <v>42362</v>
      </c>
      <c r="X102" s="18"/>
      <c r="Y102" s="18">
        <f t="shared" si="14"/>
        <v>42593</v>
      </c>
      <c r="Z102" s="19"/>
      <c r="AA102" s="12">
        <f t="shared" si="15"/>
        <v>10000000</v>
      </c>
      <c r="AB102" s="17">
        <v>344</v>
      </c>
      <c r="AC102" s="63" t="s">
        <v>369</v>
      </c>
      <c r="AD102" s="13" t="s">
        <v>24</v>
      </c>
      <c r="AE102" s="25" t="s">
        <v>23</v>
      </c>
      <c r="AF102" s="13" t="s">
        <v>340</v>
      </c>
      <c r="AG102" s="35" t="s">
        <v>458</v>
      </c>
      <c r="AH102" s="114">
        <f t="shared" si="13"/>
        <v>42593</v>
      </c>
      <c r="AI102" s="99" t="s">
        <v>340</v>
      </c>
    </row>
    <row r="103" spans="1:35" s="39" customFormat="1" ht="51" x14ac:dyDescent="0.2">
      <c r="A103" s="19">
        <v>99</v>
      </c>
      <c r="B103" s="61" t="s">
        <v>299</v>
      </c>
      <c r="C103" s="13" t="s">
        <v>314</v>
      </c>
      <c r="D103" s="13" t="s">
        <v>15</v>
      </c>
      <c r="E103" s="16" t="s">
        <v>289</v>
      </c>
      <c r="F103" s="57">
        <v>283000</v>
      </c>
      <c r="G103" s="81" t="s">
        <v>129</v>
      </c>
      <c r="H103" s="27">
        <v>800245133</v>
      </c>
      <c r="I103" s="58">
        <v>5</v>
      </c>
      <c r="J103" s="58"/>
      <c r="K103" s="58"/>
      <c r="L103" s="58"/>
      <c r="M103" s="58"/>
      <c r="N103" s="58"/>
      <c r="O103" s="58"/>
      <c r="P103" s="58"/>
      <c r="Q103" s="58"/>
      <c r="R103" s="58"/>
      <c r="S103" s="18">
        <v>42221</v>
      </c>
      <c r="T103" s="44">
        <v>42228</v>
      </c>
      <c r="U103" s="38">
        <v>365</v>
      </c>
      <c r="V103" s="44">
        <v>42593</v>
      </c>
      <c r="W103" s="105">
        <v>42347</v>
      </c>
      <c r="X103" s="18"/>
      <c r="Y103" s="18">
        <f t="shared" si="14"/>
        <v>42593</v>
      </c>
      <c r="Z103" s="19"/>
      <c r="AA103" s="12">
        <f t="shared" si="15"/>
        <v>283000</v>
      </c>
      <c r="AB103" s="17">
        <v>355</v>
      </c>
      <c r="AC103" s="63" t="s">
        <v>339</v>
      </c>
      <c r="AD103" s="13" t="s">
        <v>47</v>
      </c>
      <c r="AE103" s="21" t="s">
        <v>25</v>
      </c>
      <c r="AF103" s="13" t="s">
        <v>340</v>
      </c>
      <c r="AG103" s="35" t="s">
        <v>458</v>
      </c>
      <c r="AH103" s="114">
        <f t="shared" si="13"/>
        <v>42593</v>
      </c>
      <c r="AI103" s="99" t="s">
        <v>340</v>
      </c>
    </row>
    <row r="104" spans="1:35" s="39" customFormat="1" ht="63.75" x14ac:dyDescent="0.2">
      <c r="A104" s="19">
        <v>100</v>
      </c>
      <c r="B104" s="94" t="s">
        <v>300</v>
      </c>
      <c r="C104" s="13" t="s">
        <v>315</v>
      </c>
      <c r="D104" s="13" t="s">
        <v>20</v>
      </c>
      <c r="E104" s="16" t="s">
        <v>289</v>
      </c>
      <c r="F104" s="57">
        <v>12208724</v>
      </c>
      <c r="G104" s="81" t="s">
        <v>330</v>
      </c>
      <c r="H104" s="27">
        <v>890900267</v>
      </c>
      <c r="I104" s="58">
        <v>0</v>
      </c>
      <c r="J104" s="58"/>
      <c r="K104" s="58"/>
      <c r="L104" s="58"/>
      <c r="M104" s="58"/>
      <c r="N104" s="58"/>
      <c r="O104" s="58"/>
      <c r="P104" s="58"/>
      <c r="Q104" s="58"/>
      <c r="R104" s="58"/>
      <c r="S104" s="18">
        <v>42226</v>
      </c>
      <c r="T104" s="44">
        <v>42230</v>
      </c>
      <c r="U104" s="38" t="s">
        <v>75</v>
      </c>
      <c r="V104" s="44">
        <v>42254</v>
      </c>
      <c r="W104" s="105"/>
      <c r="X104" s="18"/>
      <c r="Y104" s="18">
        <f t="shared" si="14"/>
        <v>42254</v>
      </c>
      <c r="Z104" s="19"/>
      <c r="AA104" s="12">
        <f t="shared" si="15"/>
        <v>12208724</v>
      </c>
      <c r="AB104" s="17">
        <v>351</v>
      </c>
      <c r="AC104" s="63" t="s">
        <v>341</v>
      </c>
      <c r="AD104" s="13" t="s">
        <v>31</v>
      </c>
      <c r="AE104" s="30" t="s">
        <v>30</v>
      </c>
      <c r="AF104" s="13" t="s">
        <v>288</v>
      </c>
      <c r="AG104" s="35" t="s">
        <v>458</v>
      </c>
      <c r="AH104" s="114">
        <f t="shared" si="13"/>
        <v>42254</v>
      </c>
      <c r="AI104" s="102"/>
    </row>
    <row r="105" spans="1:35" s="39" customFormat="1" ht="66" customHeight="1" x14ac:dyDescent="0.2">
      <c r="A105" s="19">
        <v>101</v>
      </c>
      <c r="B105" s="61" t="s">
        <v>301</v>
      </c>
      <c r="C105" s="13" t="s">
        <v>316</v>
      </c>
      <c r="D105" s="13" t="s">
        <v>15</v>
      </c>
      <c r="E105" s="16" t="s">
        <v>289</v>
      </c>
      <c r="F105" s="57">
        <v>817996</v>
      </c>
      <c r="G105" s="81" t="s">
        <v>100</v>
      </c>
      <c r="H105" s="93">
        <v>860001022</v>
      </c>
      <c r="I105" s="58">
        <v>7</v>
      </c>
      <c r="J105" s="58"/>
      <c r="K105" s="58"/>
      <c r="L105" s="58"/>
      <c r="M105" s="58"/>
      <c r="N105" s="58"/>
      <c r="O105" s="58"/>
      <c r="P105" s="58"/>
      <c r="Q105" s="58"/>
      <c r="R105" s="58"/>
      <c r="S105" s="18">
        <v>42226</v>
      </c>
      <c r="T105" s="44">
        <v>42227</v>
      </c>
      <c r="U105" s="38">
        <v>365</v>
      </c>
      <c r="V105" s="44">
        <v>42592</v>
      </c>
      <c r="W105" s="105"/>
      <c r="X105" s="18"/>
      <c r="Y105" s="18">
        <f t="shared" si="14"/>
        <v>42592</v>
      </c>
      <c r="Z105" s="19"/>
      <c r="AA105" s="12">
        <f t="shared" si="15"/>
        <v>817996</v>
      </c>
      <c r="AB105" s="17">
        <v>356</v>
      </c>
      <c r="AC105" s="63" t="s">
        <v>339</v>
      </c>
      <c r="AD105" s="13" t="s">
        <v>47</v>
      </c>
      <c r="AE105" s="30" t="s">
        <v>25</v>
      </c>
      <c r="AF105" s="55" t="s">
        <v>340</v>
      </c>
      <c r="AG105" s="35" t="s">
        <v>458</v>
      </c>
      <c r="AH105" s="114">
        <f t="shared" si="13"/>
        <v>42592</v>
      </c>
      <c r="AI105" s="99" t="s">
        <v>340</v>
      </c>
    </row>
    <row r="106" spans="1:35" s="39" customFormat="1" ht="76.5" x14ac:dyDescent="0.2">
      <c r="A106" s="19">
        <v>102</v>
      </c>
      <c r="B106" s="61" t="s">
        <v>302</v>
      </c>
      <c r="C106" s="13" t="s">
        <v>317</v>
      </c>
      <c r="D106" s="13" t="s">
        <v>15</v>
      </c>
      <c r="E106" s="16" t="s">
        <v>336</v>
      </c>
      <c r="F106" s="57">
        <v>12702000</v>
      </c>
      <c r="G106" s="81" t="s">
        <v>331</v>
      </c>
      <c r="H106" s="27">
        <v>900154219</v>
      </c>
      <c r="I106" s="58">
        <v>1</v>
      </c>
      <c r="J106" s="58"/>
      <c r="K106" s="58"/>
      <c r="L106" s="58"/>
      <c r="M106" s="58"/>
      <c r="N106" s="58"/>
      <c r="O106" s="58"/>
      <c r="P106" s="58"/>
      <c r="Q106" s="58"/>
      <c r="R106" s="58"/>
      <c r="S106" s="18">
        <v>42234</v>
      </c>
      <c r="T106" s="44">
        <v>42248</v>
      </c>
      <c r="U106" s="38">
        <v>90</v>
      </c>
      <c r="V106" s="44">
        <v>42338</v>
      </c>
      <c r="W106" s="105"/>
      <c r="X106" s="18"/>
      <c r="Y106" s="18">
        <f t="shared" si="14"/>
        <v>42338</v>
      </c>
      <c r="Z106" s="19"/>
      <c r="AA106" s="12">
        <f t="shared" si="15"/>
        <v>12702000</v>
      </c>
      <c r="AB106" s="17">
        <v>364</v>
      </c>
      <c r="AC106" s="63" t="s">
        <v>343</v>
      </c>
      <c r="AD106" s="13" t="s">
        <v>24</v>
      </c>
      <c r="AE106" s="25" t="s">
        <v>23</v>
      </c>
      <c r="AF106" s="55" t="s">
        <v>340</v>
      </c>
      <c r="AG106" s="35" t="s">
        <v>458</v>
      </c>
      <c r="AH106" s="114">
        <f t="shared" si="13"/>
        <v>42338</v>
      </c>
      <c r="AI106" s="99" t="s">
        <v>547</v>
      </c>
    </row>
    <row r="107" spans="1:35" s="39" customFormat="1" ht="82.5" customHeight="1" x14ac:dyDescent="0.2">
      <c r="A107" s="19">
        <v>103</v>
      </c>
      <c r="B107" s="94" t="s">
        <v>303</v>
      </c>
      <c r="C107" s="13" t="s">
        <v>318</v>
      </c>
      <c r="D107" s="13" t="s">
        <v>20</v>
      </c>
      <c r="E107" s="16" t="s">
        <v>289</v>
      </c>
      <c r="F107" s="57">
        <v>16870000</v>
      </c>
      <c r="G107" s="81" t="s">
        <v>332</v>
      </c>
      <c r="H107" s="27">
        <v>900581977</v>
      </c>
      <c r="I107" s="58">
        <v>7</v>
      </c>
      <c r="J107" s="58"/>
      <c r="K107" s="58"/>
      <c r="L107" s="58"/>
      <c r="M107" s="58"/>
      <c r="N107" s="58"/>
      <c r="O107" s="58"/>
      <c r="P107" s="58"/>
      <c r="Q107" s="58"/>
      <c r="R107" s="58"/>
      <c r="S107" s="18">
        <v>42237</v>
      </c>
      <c r="T107" s="44">
        <v>42244</v>
      </c>
      <c r="U107" s="38">
        <v>15</v>
      </c>
      <c r="V107" s="44">
        <v>42258</v>
      </c>
      <c r="W107" s="105"/>
      <c r="X107" s="18"/>
      <c r="Y107" s="18">
        <f t="shared" si="14"/>
        <v>42258</v>
      </c>
      <c r="Z107" s="19"/>
      <c r="AA107" s="12">
        <f t="shared" si="15"/>
        <v>16870000</v>
      </c>
      <c r="AB107" s="17">
        <v>370</v>
      </c>
      <c r="AC107" s="63" t="s">
        <v>343</v>
      </c>
      <c r="AD107" s="21" t="s">
        <v>42</v>
      </c>
      <c r="AE107" s="13" t="s">
        <v>41</v>
      </c>
      <c r="AF107" s="21" t="s">
        <v>288</v>
      </c>
      <c r="AG107" s="35" t="s">
        <v>458</v>
      </c>
      <c r="AH107" s="114">
        <f t="shared" si="13"/>
        <v>42258</v>
      </c>
      <c r="AI107" s="102"/>
    </row>
    <row r="108" spans="1:35" s="39" customFormat="1" ht="81.75" customHeight="1" x14ac:dyDescent="0.2">
      <c r="A108" s="19">
        <v>104</v>
      </c>
      <c r="B108" s="61" t="s">
        <v>304</v>
      </c>
      <c r="C108" s="13" t="s">
        <v>319</v>
      </c>
      <c r="D108" s="13" t="s">
        <v>213</v>
      </c>
      <c r="E108" s="16" t="s">
        <v>289</v>
      </c>
      <c r="F108" s="57">
        <v>61682688</v>
      </c>
      <c r="G108" s="81" t="s">
        <v>333</v>
      </c>
      <c r="H108" s="27">
        <v>900668014</v>
      </c>
      <c r="I108" s="58">
        <v>5</v>
      </c>
      <c r="J108" s="58"/>
      <c r="K108" s="58"/>
      <c r="L108" s="58"/>
      <c r="M108" s="58"/>
      <c r="N108" s="58"/>
      <c r="O108" s="58"/>
      <c r="P108" s="58"/>
      <c r="Q108" s="58"/>
      <c r="R108" s="58"/>
      <c r="S108" s="18">
        <v>42240</v>
      </c>
      <c r="T108" s="44">
        <v>42244</v>
      </c>
      <c r="U108" s="38">
        <v>45</v>
      </c>
      <c r="V108" s="44">
        <v>42288</v>
      </c>
      <c r="W108" s="105"/>
      <c r="X108" s="18"/>
      <c r="Y108" s="18">
        <f t="shared" si="14"/>
        <v>42288</v>
      </c>
      <c r="Z108" s="19"/>
      <c r="AA108" s="12">
        <f t="shared" si="15"/>
        <v>61682688</v>
      </c>
      <c r="AB108" s="17">
        <v>377</v>
      </c>
      <c r="AC108" s="63" t="s">
        <v>343</v>
      </c>
      <c r="AD108" s="13" t="s">
        <v>24</v>
      </c>
      <c r="AE108" s="25" t="s">
        <v>23</v>
      </c>
      <c r="AF108" s="13" t="s">
        <v>404</v>
      </c>
      <c r="AG108" s="35" t="s">
        <v>458</v>
      </c>
      <c r="AH108" s="114">
        <f t="shared" si="13"/>
        <v>42288</v>
      </c>
      <c r="AI108" s="100" t="s">
        <v>547</v>
      </c>
    </row>
    <row r="109" spans="1:35" s="39" customFormat="1" ht="78.75" customHeight="1" x14ac:dyDescent="0.2">
      <c r="A109" s="19">
        <v>105</v>
      </c>
      <c r="B109" s="61" t="s">
        <v>305</v>
      </c>
      <c r="C109" s="13" t="s">
        <v>320</v>
      </c>
      <c r="D109" s="13" t="s">
        <v>126</v>
      </c>
      <c r="E109" s="16" t="s">
        <v>323</v>
      </c>
      <c r="F109" s="57">
        <v>325555091</v>
      </c>
      <c r="G109" s="81" t="s">
        <v>334</v>
      </c>
      <c r="H109" s="27">
        <v>860002184</v>
      </c>
      <c r="I109" s="58">
        <v>6</v>
      </c>
      <c r="J109" s="58"/>
      <c r="K109" s="58"/>
      <c r="L109" s="58"/>
      <c r="M109" s="58"/>
      <c r="N109" s="58"/>
      <c r="O109" s="58"/>
      <c r="P109" s="58"/>
      <c r="Q109" s="58"/>
      <c r="R109" s="58"/>
      <c r="S109" s="18">
        <v>42241</v>
      </c>
      <c r="T109" s="44">
        <v>42271</v>
      </c>
      <c r="U109" s="38">
        <v>365</v>
      </c>
      <c r="V109" s="44">
        <v>42636</v>
      </c>
      <c r="W109" s="105"/>
      <c r="X109" s="18"/>
      <c r="Y109" s="18">
        <f t="shared" si="14"/>
        <v>42636</v>
      </c>
      <c r="Z109" s="19"/>
      <c r="AA109" s="12">
        <f t="shared" si="15"/>
        <v>325555091</v>
      </c>
      <c r="AB109" s="17">
        <v>380</v>
      </c>
      <c r="AC109" s="63" t="s">
        <v>405</v>
      </c>
      <c r="AD109" s="21" t="s">
        <v>42</v>
      </c>
      <c r="AE109" s="13" t="s">
        <v>41</v>
      </c>
      <c r="AF109" s="21" t="s">
        <v>340</v>
      </c>
      <c r="AG109" s="35" t="s">
        <v>458</v>
      </c>
      <c r="AH109" s="114">
        <f t="shared" si="13"/>
        <v>42636</v>
      </c>
      <c r="AI109" s="99" t="s">
        <v>340</v>
      </c>
    </row>
    <row r="110" spans="1:35" s="39" customFormat="1" ht="96.75" customHeight="1" x14ac:dyDescent="0.2">
      <c r="A110" s="19">
        <v>106</v>
      </c>
      <c r="B110" s="94" t="s">
        <v>306</v>
      </c>
      <c r="C110" s="13" t="s">
        <v>321</v>
      </c>
      <c r="D110" s="13" t="s">
        <v>213</v>
      </c>
      <c r="E110" s="16" t="s">
        <v>336</v>
      </c>
      <c r="F110" s="62">
        <v>47000613</v>
      </c>
      <c r="G110" s="81" t="s">
        <v>335</v>
      </c>
      <c r="H110" s="22">
        <v>900882994</v>
      </c>
      <c r="I110" s="58">
        <v>4</v>
      </c>
      <c r="J110" s="58"/>
      <c r="K110" s="58"/>
      <c r="L110" s="58"/>
      <c r="M110" s="58"/>
      <c r="N110" s="58"/>
      <c r="O110" s="58"/>
      <c r="P110" s="58"/>
      <c r="Q110" s="58"/>
      <c r="R110" s="58"/>
      <c r="S110" s="18">
        <v>42243</v>
      </c>
      <c r="T110" s="44">
        <v>42249</v>
      </c>
      <c r="U110" s="38">
        <v>4</v>
      </c>
      <c r="V110" s="44">
        <v>42253</v>
      </c>
      <c r="W110" s="105"/>
      <c r="X110" s="18"/>
      <c r="Y110" s="18">
        <f t="shared" si="14"/>
        <v>42253</v>
      </c>
      <c r="Z110" s="19"/>
      <c r="AA110" s="12">
        <f t="shared" si="15"/>
        <v>47000613</v>
      </c>
      <c r="AB110" s="17">
        <v>393</v>
      </c>
      <c r="AC110" s="63" t="s">
        <v>350</v>
      </c>
      <c r="AD110" s="13" t="s">
        <v>31</v>
      </c>
      <c r="AE110" s="30" t="s">
        <v>30</v>
      </c>
      <c r="AF110" s="13" t="s">
        <v>404</v>
      </c>
      <c r="AG110" s="35" t="s">
        <v>458</v>
      </c>
      <c r="AH110" s="114">
        <f t="shared" si="13"/>
        <v>42253</v>
      </c>
      <c r="AI110" s="102"/>
    </row>
    <row r="111" spans="1:35" s="39" customFormat="1" ht="58.5" customHeight="1" x14ac:dyDescent="0.2">
      <c r="A111" s="24">
        <v>107</v>
      </c>
      <c r="B111" s="31" t="s">
        <v>406</v>
      </c>
      <c r="C111" s="32" t="s">
        <v>407</v>
      </c>
      <c r="D111" s="13" t="s">
        <v>15</v>
      </c>
      <c r="E111" s="16" t="s">
        <v>289</v>
      </c>
      <c r="F111" s="57">
        <v>984000</v>
      </c>
      <c r="G111" s="16" t="s">
        <v>356</v>
      </c>
      <c r="H111" s="27">
        <v>860007590</v>
      </c>
      <c r="I111" s="15">
        <v>6</v>
      </c>
      <c r="J111" s="15"/>
      <c r="K111" s="15"/>
      <c r="L111" s="15"/>
      <c r="M111" s="15"/>
      <c r="N111" s="15"/>
      <c r="O111" s="15"/>
      <c r="P111" s="15"/>
      <c r="Q111" s="15"/>
      <c r="R111" s="15"/>
      <c r="S111" s="10">
        <v>42248</v>
      </c>
      <c r="T111" s="44">
        <v>42250</v>
      </c>
      <c r="U111" s="38">
        <v>365</v>
      </c>
      <c r="V111" s="44">
        <v>42615</v>
      </c>
      <c r="W111" s="105"/>
      <c r="X111" s="18"/>
      <c r="Y111" s="18">
        <f t="shared" si="14"/>
        <v>42615</v>
      </c>
      <c r="Z111" s="19"/>
      <c r="AA111" s="12">
        <f t="shared" si="15"/>
        <v>984000</v>
      </c>
      <c r="AB111" s="104">
        <v>394</v>
      </c>
      <c r="AC111" s="63" t="s">
        <v>339</v>
      </c>
      <c r="AD111" s="13" t="s">
        <v>47</v>
      </c>
      <c r="AE111" s="30" t="s">
        <v>25</v>
      </c>
      <c r="AF111" s="55" t="s">
        <v>340</v>
      </c>
      <c r="AG111" s="35" t="s">
        <v>458</v>
      </c>
      <c r="AH111" s="114">
        <f t="shared" si="13"/>
        <v>42615</v>
      </c>
      <c r="AI111" s="99" t="s">
        <v>340</v>
      </c>
    </row>
    <row r="112" spans="1:35" s="39" customFormat="1" ht="158.25" customHeight="1" x14ac:dyDescent="0.2">
      <c r="A112" s="24">
        <v>108</v>
      </c>
      <c r="B112" s="34" t="s">
        <v>408</v>
      </c>
      <c r="C112" s="32" t="s">
        <v>409</v>
      </c>
      <c r="D112" s="13" t="s">
        <v>213</v>
      </c>
      <c r="E112" s="16" t="s">
        <v>336</v>
      </c>
      <c r="F112" s="20">
        <v>97897400</v>
      </c>
      <c r="G112" s="16" t="s">
        <v>410</v>
      </c>
      <c r="H112" s="22">
        <v>830100940</v>
      </c>
      <c r="I112" s="15">
        <v>9</v>
      </c>
      <c r="J112" s="15"/>
      <c r="K112" s="15"/>
      <c r="L112" s="15"/>
      <c r="M112" s="15"/>
      <c r="N112" s="15"/>
      <c r="O112" s="15"/>
      <c r="P112" s="15"/>
      <c r="Q112" s="15"/>
      <c r="R112" s="15"/>
      <c r="S112" s="10">
        <v>42256</v>
      </c>
      <c r="T112" s="18">
        <v>42256</v>
      </c>
      <c r="U112" s="38">
        <v>365</v>
      </c>
      <c r="V112" s="44">
        <v>42265</v>
      </c>
      <c r="W112" s="105"/>
      <c r="X112" s="18"/>
      <c r="Y112" s="18">
        <f t="shared" si="14"/>
        <v>42265</v>
      </c>
      <c r="Z112" s="19"/>
      <c r="AA112" s="12">
        <f t="shared" si="15"/>
        <v>97897400</v>
      </c>
      <c r="AB112" s="15">
        <v>406</v>
      </c>
      <c r="AC112" s="63" t="s">
        <v>411</v>
      </c>
      <c r="AD112" s="13" t="s">
        <v>24</v>
      </c>
      <c r="AE112" s="25" t="s">
        <v>23</v>
      </c>
      <c r="AF112" s="13" t="s">
        <v>404</v>
      </c>
      <c r="AG112" s="35" t="s">
        <v>458</v>
      </c>
      <c r="AH112" s="114">
        <f t="shared" si="13"/>
        <v>42265</v>
      </c>
      <c r="AI112" s="102"/>
    </row>
    <row r="113" spans="1:35" s="39" customFormat="1" ht="61.5" customHeight="1" x14ac:dyDescent="0.2">
      <c r="A113" s="24">
        <v>109</v>
      </c>
      <c r="B113" s="31" t="s">
        <v>412</v>
      </c>
      <c r="C113" s="32" t="s">
        <v>413</v>
      </c>
      <c r="D113" s="13" t="s">
        <v>20</v>
      </c>
      <c r="E113" s="16" t="s">
        <v>336</v>
      </c>
      <c r="F113" s="57">
        <v>10975000</v>
      </c>
      <c r="G113" s="49" t="s">
        <v>414</v>
      </c>
      <c r="H113" s="40">
        <v>830077560</v>
      </c>
      <c r="I113" s="15">
        <v>5</v>
      </c>
      <c r="J113" s="15"/>
      <c r="K113" s="15"/>
      <c r="L113" s="15"/>
      <c r="M113" s="15"/>
      <c r="N113" s="15"/>
      <c r="O113" s="15"/>
      <c r="P113" s="15"/>
      <c r="Q113" s="15"/>
      <c r="R113" s="15"/>
      <c r="S113" s="10">
        <v>42275</v>
      </c>
      <c r="T113" s="18">
        <v>42283</v>
      </c>
      <c r="U113" s="38">
        <v>60</v>
      </c>
      <c r="V113" s="44">
        <v>42343</v>
      </c>
      <c r="W113" s="105"/>
      <c r="X113" s="18"/>
      <c r="Y113" s="18">
        <f t="shared" si="14"/>
        <v>42343</v>
      </c>
      <c r="Z113" s="19"/>
      <c r="AA113" s="12">
        <f t="shared" si="15"/>
        <v>10975000</v>
      </c>
      <c r="AB113" s="15">
        <v>424</v>
      </c>
      <c r="AC113" s="63" t="s">
        <v>341</v>
      </c>
      <c r="AD113" s="13" t="s">
        <v>31</v>
      </c>
      <c r="AE113" s="30" t="s">
        <v>30</v>
      </c>
      <c r="AF113" s="13" t="s">
        <v>340</v>
      </c>
      <c r="AG113" s="35" t="s">
        <v>458</v>
      </c>
      <c r="AH113" s="114">
        <f t="shared" si="13"/>
        <v>42343</v>
      </c>
      <c r="AI113" s="99" t="s">
        <v>547</v>
      </c>
    </row>
    <row r="114" spans="1:35" s="39" customFormat="1" ht="63.75" x14ac:dyDescent="0.2">
      <c r="A114" s="24">
        <v>110</v>
      </c>
      <c r="B114" s="31" t="s">
        <v>434</v>
      </c>
      <c r="C114" s="32" t="s">
        <v>435</v>
      </c>
      <c r="D114" s="13" t="s">
        <v>20</v>
      </c>
      <c r="E114" s="16" t="s">
        <v>289</v>
      </c>
      <c r="F114" s="57">
        <v>2383336</v>
      </c>
      <c r="G114" s="121" t="s">
        <v>436</v>
      </c>
      <c r="H114" s="40">
        <v>860038000</v>
      </c>
      <c r="I114" s="15">
        <v>5</v>
      </c>
      <c r="J114" s="15"/>
      <c r="K114" s="15"/>
      <c r="L114" s="15"/>
      <c r="M114" s="15"/>
      <c r="N114" s="15"/>
      <c r="O114" s="15"/>
      <c r="P114" s="15"/>
      <c r="Q114" s="15"/>
      <c r="R114" s="15"/>
      <c r="S114" s="10">
        <v>42284</v>
      </c>
      <c r="T114" s="18">
        <v>42290</v>
      </c>
      <c r="U114" s="38">
        <v>5</v>
      </c>
      <c r="V114" s="44">
        <v>42296</v>
      </c>
      <c r="W114" s="105"/>
      <c r="X114" s="18"/>
      <c r="Y114" s="18">
        <f t="shared" si="14"/>
        <v>42296</v>
      </c>
      <c r="Z114" s="19"/>
      <c r="AA114" s="12">
        <f t="shared" si="15"/>
        <v>2383336</v>
      </c>
      <c r="AB114" s="104">
        <v>438</v>
      </c>
      <c r="AC114" s="63" t="s">
        <v>350</v>
      </c>
      <c r="AD114" s="13" t="s">
        <v>31</v>
      </c>
      <c r="AE114" s="30" t="s">
        <v>30</v>
      </c>
      <c r="AF114" s="13" t="s">
        <v>288</v>
      </c>
      <c r="AG114" s="35" t="s">
        <v>458</v>
      </c>
      <c r="AH114" s="114">
        <f t="shared" si="13"/>
        <v>42296</v>
      </c>
      <c r="AI114" s="99" t="s">
        <v>546</v>
      </c>
    </row>
    <row r="115" spans="1:35" s="39" customFormat="1" ht="66.75" customHeight="1" x14ac:dyDescent="0.2">
      <c r="A115" s="24">
        <v>111</v>
      </c>
      <c r="B115" s="31" t="s">
        <v>437</v>
      </c>
      <c r="C115" s="32" t="s">
        <v>438</v>
      </c>
      <c r="D115" s="13" t="s">
        <v>212</v>
      </c>
      <c r="E115" s="16" t="s">
        <v>289</v>
      </c>
      <c r="F115" s="57">
        <v>60560000</v>
      </c>
      <c r="G115" s="121" t="s">
        <v>430</v>
      </c>
      <c r="H115" s="40">
        <v>860007336</v>
      </c>
      <c r="I115" s="15">
        <v>1</v>
      </c>
      <c r="J115" s="15"/>
      <c r="K115" s="15"/>
      <c r="L115" s="15"/>
      <c r="M115" s="15"/>
      <c r="N115" s="15"/>
      <c r="O115" s="15"/>
      <c r="P115" s="15"/>
      <c r="Q115" s="15"/>
      <c r="R115" s="15"/>
      <c r="S115" s="10">
        <v>42291</v>
      </c>
      <c r="T115" s="18">
        <v>42292</v>
      </c>
      <c r="U115" s="38" t="s">
        <v>424</v>
      </c>
      <c r="V115" s="44">
        <v>42306</v>
      </c>
      <c r="W115" s="105"/>
      <c r="X115" s="18"/>
      <c r="Y115" s="18">
        <f t="shared" si="14"/>
        <v>42306</v>
      </c>
      <c r="Z115" s="19"/>
      <c r="AA115" s="12">
        <f t="shared" si="15"/>
        <v>60560000</v>
      </c>
      <c r="AB115" s="104">
        <v>448</v>
      </c>
      <c r="AC115" s="63" t="s">
        <v>350</v>
      </c>
      <c r="AD115" s="13" t="s">
        <v>31</v>
      </c>
      <c r="AE115" s="30" t="s">
        <v>30</v>
      </c>
      <c r="AF115" s="13" t="s">
        <v>288</v>
      </c>
      <c r="AG115" s="35" t="s">
        <v>458</v>
      </c>
      <c r="AH115" s="114">
        <f t="shared" si="13"/>
        <v>42306</v>
      </c>
      <c r="AI115" s="99" t="s">
        <v>547</v>
      </c>
    </row>
    <row r="116" spans="1:35" s="39" customFormat="1" ht="76.5" x14ac:dyDescent="0.2">
      <c r="A116" s="24">
        <v>112</v>
      </c>
      <c r="B116" s="31" t="s">
        <v>440</v>
      </c>
      <c r="C116" s="32" t="s">
        <v>443</v>
      </c>
      <c r="D116" s="13" t="s">
        <v>212</v>
      </c>
      <c r="E116" s="16" t="s">
        <v>336</v>
      </c>
      <c r="F116" s="57">
        <v>33379500</v>
      </c>
      <c r="G116" s="81" t="s">
        <v>446</v>
      </c>
      <c r="H116" s="22">
        <v>811007550</v>
      </c>
      <c r="I116" s="58">
        <v>3</v>
      </c>
      <c r="J116" s="58"/>
      <c r="K116" s="58"/>
      <c r="L116" s="58"/>
      <c r="M116" s="58"/>
      <c r="N116" s="58"/>
      <c r="O116" s="58"/>
      <c r="P116" s="58"/>
      <c r="Q116" s="58"/>
      <c r="R116" s="58"/>
      <c r="S116" s="10">
        <v>42299</v>
      </c>
      <c r="T116" s="18">
        <v>42307</v>
      </c>
      <c r="U116" s="38">
        <v>60</v>
      </c>
      <c r="V116" s="44">
        <v>42367</v>
      </c>
      <c r="W116" s="105"/>
      <c r="X116" s="18"/>
      <c r="Y116" s="18">
        <f t="shared" si="14"/>
        <v>42367</v>
      </c>
      <c r="Z116" s="19"/>
      <c r="AA116" s="12">
        <f t="shared" si="15"/>
        <v>33379500</v>
      </c>
      <c r="AB116" s="104">
        <v>458</v>
      </c>
      <c r="AC116" s="63" t="s">
        <v>350</v>
      </c>
      <c r="AD116" s="13" t="s">
        <v>31</v>
      </c>
      <c r="AE116" s="13" t="s">
        <v>30</v>
      </c>
      <c r="AF116" s="13" t="s">
        <v>340</v>
      </c>
      <c r="AG116" s="35" t="s">
        <v>458</v>
      </c>
      <c r="AH116" s="114">
        <f t="shared" si="13"/>
        <v>42367</v>
      </c>
      <c r="AI116" s="99" t="s">
        <v>547</v>
      </c>
    </row>
    <row r="117" spans="1:35" s="39" customFormat="1" ht="189" customHeight="1" x14ac:dyDescent="0.2">
      <c r="A117" s="24">
        <v>113</v>
      </c>
      <c r="B117" s="31" t="s">
        <v>441</v>
      </c>
      <c r="C117" s="32" t="s">
        <v>444</v>
      </c>
      <c r="D117" s="13" t="s">
        <v>15</v>
      </c>
      <c r="E117" s="16" t="s">
        <v>336</v>
      </c>
      <c r="F117" s="57">
        <v>28000000</v>
      </c>
      <c r="G117" s="81" t="s">
        <v>447</v>
      </c>
      <c r="H117" s="22">
        <v>79548086</v>
      </c>
      <c r="I117" s="58">
        <v>3</v>
      </c>
      <c r="J117" s="132" t="s">
        <v>549</v>
      </c>
      <c r="K117" s="124" t="s">
        <v>557</v>
      </c>
      <c r="L117" s="131" t="s">
        <v>740</v>
      </c>
      <c r="M117" s="133" t="s">
        <v>755</v>
      </c>
      <c r="N117" s="134" t="s">
        <v>754</v>
      </c>
      <c r="O117" s="129" t="s">
        <v>748</v>
      </c>
      <c r="P117" s="30" t="s">
        <v>742</v>
      </c>
      <c r="Q117" s="30" t="s">
        <v>744</v>
      </c>
      <c r="R117" s="23">
        <v>2446607</v>
      </c>
      <c r="S117" s="10">
        <v>42303</v>
      </c>
      <c r="T117" s="18">
        <v>42305</v>
      </c>
      <c r="U117" s="38">
        <v>120</v>
      </c>
      <c r="V117" s="44">
        <v>42427</v>
      </c>
      <c r="W117" s="105"/>
      <c r="X117" s="18"/>
      <c r="Y117" s="18">
        <f t="shared" si="14"/>
        <v>42427</v>
      </c>
      <c r="Z117" s="19"/>
      <c r="AA117" s="12">
        <f t="shared" si="15"/>
        <v>28000000</v>
      </c>
      <c r="AB117" s="104">
        <v>463</v>
      </c>
      <c r="AC117" s="16" t="s">
        <v>349</v>
      </c>
      <c r="AD117" s="30" t="s">
        <v>18</v>
      </c>
      <c r="AE117" s="30" t="s">
        <v>17</v>
      </c>
      <c r="AF117" s="13" t="s">
        <v>340</v>
      </c>
      <c r="AG117" s="35" t="s">
        <v>459</v>
      </c>
      <c r="AH117" s="114">
        <f t="shared" si="13"/>
        <v>42427</v>
      </c>
      <c r="AI117" s="99" t="s">
        <v>546</v>
      </c>
    </row>
    <row r="118" spans="1:35" s="39" customFormat="1" ht="82.5" customHeight="1" x14ac:dyDescent="0.2">
      <c r="A118" s="72">
        <v>114</v>
      </c>
      <c r="B118" s="31" t="s">
        <v>442</v>
      </c>
      <c r="C118" s="32" t="s">
        <v>445</v>
      </c>
      <c r="D118" s="13" t="s">
        <v>20</v>
      </c>
      <c r="E118" s="16" t="s">
        <v>336</v>
      </c>
      <c r="F118" s="57">
        <v>15980000</v>
      </c>
      <c r="G118" s="81" t="s">
        <v>448</v>
      </c>
      <c r="H118" s="52">
        <v>900599628</v>
      </c>
      <c r="I118" s="58">
        <v>0</v>
      </c>
      <c r="J118" s="58"/>
      <c r="K118" s="124"/>
      <c r="L118" s="58"/>
      <c r="M118" s="58"/>
      <c r="N118" s="58"/>
      <c r="O118" s="58"/>
      <c r="P118" s="25"/>
      <c r="Q118" s="30"/>
      <c r="R118" s="58"/>
      <c r="S118" s="10">
        <v>42305</v>
      </c>
      <c r="T118" s="18">
        <v>42313</v>
      </c>
      <c r="U118" s="38">
        <v>50</v>
      </c>
      <c r="V118" s="44">
        <v>42362</v>
      </c>
      <c r="W118" s="105"/>
      <c r="X118" s="38">
        <v>39</v>
      </c>
      <c r="Y118" s="44">
        <v>42402</v>
      </c>
      <c r="Z118" s="57">
        <v>7990000</v>
      </c>
      <c r="AA118" s="12">
        <f t="shared" si="15"/>
        <v>23970000</v>
      </c>
      <c r="AB118" s="104" t="s">
        <v>536</v>
      </c>
      <c r="AC118" s="16" t="s">
        <v>383</v>
      </c>
      <c r="AD118" s="13" t="s">
        <v>24</v>
      </c>
      <c r="AE118" s="25" t="s">
        <v>23</v>
      </c>
      <c r="AF118" s="13" t="s">
        <v>340</v>
      </c>
      <c r="AG118" s="35" t="s">
        <v>458</v>
      </c>
      <c r="AH118" s="114">
        <f t="shared" si="13"/>
        <v>42402</v>
      </c>
      <c r="AI118" s="99" t="s">
        <v>340</v>
      </c>
    </row>
    <row r="119" spans="1:35" s="39" customFormat="1" ht="96.75" hidden="1" customHeight="1" x14ac:dyDescent="0.2">
      <c r="A119" s="72">
        <v>115</v>
      </c>
      <c r="B119" s="31" t="s">
        <v>464</v>
      </c>
      <c r="C119" s="32" t="s">
        <v>462</v>
      </c>
      <c r="D119" s="13" t="s">
        <v>20</v>
      </c>
      <c r="E119" s="16" t="s">
        <v>336</v>
      </c>
      <c r="F119" s="57">
        <v>22900000</v>
      </c>
      <c r="G119" s="108" t="s">
        <v>463</v>
      </c>
      <c r="H119" s="109">
        <v>860028971</v>
      </c>
      <c r="I119" s="58">
        <v>9</v>
      </c>
      <c r="J119" s="58"/>
      <c r="K119" s="124"/>
      <c r="L119" s="58"/>
      <c r="M119" s="58"/>
      <c r="N119" s="58"/>
      <c r="O119" s="58"/>
      <c r="P119" s="25" t="s">
        <v>23</v>
      </c>
      <c r="Q119" s="30"/>
      <c r="R119" s="58"/>
      <c r="S119" s="10">
        <v>42306</v>
      </c>
      <c r="T119" s="18">
        <v>42312</v>
      </c>
      <c r="U119" s="38">
        <v>60</v>
      </c>
      <c r="V119" s="44">
        <v>42373</v>
      </c>
      <c r="W119" s="117"/>
      <c r="X119" s="18"/>
      <c r="Y119" s="18"/>
      <c r="Z119" s="19"/>
      <c r="AA119" s="12">
        <f t="shared" si="15"/>
        <v>22900000</v>
      </c>
      <c r="AB119" s="104">
        <v>19</v>
      </c>
      <c r="AC119" s="16" t="s">
        <v>425</v>
      </c>
      <c r="AD119" s="13" t="s">
        <v>346</v>
      </c>
      <c r="AE119" s="25" t="s">
        <v>347</v>
      </c>
      <c r="AF119" s="13" t="s">
        <v>340</v>
      </c>
      <c r="AG119" s="35" t="s">
        <v>458</v>
      </c>
      <c r="AI119" s="99" t="s">
        <v>547</v>
      </c>
    </row>
    <row r="120" spans="1:35" s="39" customFormat="1" ht="88.5" customHeight="1" x14ac:dyDescent="0.2">
      <c r="A120" s="72">
        <v>116</v>
      </c>
      <c r="B120" s="31" t="s">
        <v>468</v>
      </c>
      <c r="C120" s="32" t="s">
        <v>469</v>
      </c>
      <c r="D120" s="13" t="s">
        <v>15</v>
      </c>
      <c r="E120" s="48" t="s">
        <v>290</v>
      </c>
      <c r="F120" s="57">
        <v>20880000</v>
      </c>
      <c r="G120" s="81" t="s">
        <v>429</v>
      </c>
      <c r="H120" s="40">
        <v>19446213</v>
      </c>
      <c r="I120" s="58">
        <v>0</v>
      </c>
      <c r="J120" s="58"/>
      <c r="K120" s="124"/>
      <c r="L120" s="58"/>
      <c r="M120" s="58"/>
      <c r="N120" s="58"/>
      <c r="O120" s="58"/>
      <c r="P120" s="30"/>
      <c r="Q120" s="30"/>
      <c r="R120" s="58"/>
      <c r="S120" s="10">
        <v>42313</v>
      </c>
      <c r="T120" s="18">
        <v>42317</v>
      </c>
      <c r="U120" s="38">
        <v>30</v>
      </c>
      <c r="V120" s="44">
        <v>42346</v>
      </c>
      <c r="W120" s="105"/>
      <c r="X120" s="38">
        <v>15</v>
      </c>
      <c r="Y120" s="54">
        <v>42361</v>
      </c>
      <c r="Z120" s="57">
        <v>10440000</v>
      </c>
      <c r="AA120" s="12">
        <f t="shared" si="15"/>
        <v>31320000</v>
      </c>
      <c r="AB120" s="104">
        <v>484</v>
      </c>
      <c r="AC120" s="95" t="s">
        <v>344</v>
      </c>
      <c r="AD120" s="13" t="s">
        <v>24</v>
      </c>
      <c r="AE120" s="25" t="s">
        <v>23</v>
      </c>
      <c r="AF120" s="13" t="s">
        <v>340</v>
      </c>
      <c r="AG120" s="35" t="s">
        <v>461</v>
      </c>
      <c r="AH120" s="114">
        <f t="shared" ref="AH120:AH141" si="16">Y120</f>
        <v>42361</v>
      </c>
      <c r="AI120" s="99" t="s">
        <v>547</v>
      </c>
    </row>
    <row r="121" spans="1:35" s="39" customFormat="1" ht="48.75" customHeight="1" x14ac:dyDescent="0.2">
      <c r="A121" s="19">
        <v>117</v>
      </c>
      <c r="B121" s="31" t="s">
        <v>465</v>
      </c>
      <c r="C121" s="13" t="s">
        <v>470</v>
      </c>
      <c r="D121" s="13" t="s">
        <v>15</v>
      </c>
      <c r="E121" s="16" t="s">
        <v>289</v>
      </c>
      <c r="F121" s="57">
        <v>767997</v>
      </c>
      <c r="G121" s="81" t="s">
        <v>100</v>
      </c>
      <c r="H121" s="93">
        <v>860001022</v>
      </c>
      <c r="I121" s="58">
        <v>7</v>
      </c>
      <c r="J121" s="58"/>
      <c r="K121" s="125"/>
      <c r="L121" s="58"/>
      <c r="M121" s="58"/>
      <c r="N121" s="58"/>
      <c r="O121" s="58"/>
      <c r="P121" s="30"/>
      <c r="Q121" s="30"/>
      <c r="R121" s="58"/>
      <c r="S121" s="18">
        <v>42335</v>
      </c>
      <c r="T121" s="44">
        <v>42335</v>
      </c>
      <c r="U121" s="38">
        <v>365</v>
      </c>
      <c r="V121" s="44">
        <v>42700</v>
      </c>
      <c r="W121" s="105"/>
      <c r="X121" s="18"/>
      <c r="Y121" s="18">
        <f t="shared" ref="Y121:Y135" si="17">V121</f>
        <v>42700</v>
      </c>
      <c r="Z121" s="19"/>
      <c r="AA121" s="12">
        <f t="shared" si="15"/>
        <v>767997</v>
      </c>
      <c r="AB121" s="24">
        <v>533</v>
      </c>
      <c r="AC121" s="96" t="s">
        <v>339</v>
      </c>
      <c r="AD121" s="13" t="s">
        <v>47</v>
      </c>
      <c r="AE121" s="30" t="s">
        <v>25</v>
      </c>
      <c r="AF121" s="13" t="s">
        <v>340</v>
      </c>
      <c r="AG121" s="35" t="s">
        <v>458</v>
      </c>
      <c r="AH121" s="114">
        <f t="shared" si="16"/>
        <v>42700</v>
      </c>
      <c r="AI121" s="99" t="s">
        <v>340</v>
      </c>
    </row>
    <row r="122" spans="1:35" s="39" customFormat="1" ht="100.5" customHeight="1" x14ac:dyDescent="0.2">
      <c r="A122" s="24">
        <v>118</v>
      </c>
      <c r="B122" s="31" t="s">
        <v>466</v>
      </c>
      <c r="C122" s="59" t="s">
        <v>471</v>
      </c>
      <c r="D122" s="13" t="s">
        <v>15</v>
      </c>
      <c r="E122" s="16" t="s">
        <v>336</v>
      </c>
      <c r="F122" s="20">
        <v>12000000</v>
      </c>
      <c r="G122" s="41" t="s">
        <v>473</v>
      </c>
      <c r="H122" s="22">
        <v>33377345</v>
      </c>
      <c r="I122" s="26">
        <v>4</v>
      </c>
      <c r="J122" s="132" t="s">
        <v>549</v>
      </c>
      <c r="K122" s="124" t="s">
        <v>600</v>
      </c>
      <c r="L122" s="15" t="s">
        <v>637</v>
      </c>
      <c r="M122" s="133" t="s">
        <v>758</v>
      </c>
      <c r="N122" s="134" t="s">
        <v>756</v>
      </c>
      <c r="O122" s="59" t="s">
        <v>750</v>
      </c>
      <c r="P122" s="25" t="s">
        <v>570</v>
      </c>
      <c r="Q122" s="25" t="s">
        <v>745</v>
      </c>
      <c r="R122" s="23">
        <v>2446607</v>
      </c>
      <c r="S122" s="18">
        <v>42335</v>
      </c>
      <c r="T122" s="18">
        <v>42341</v>
      </c>
      <c r="U122" s="38">
        <v>90</v>
      </c>
      <c r="V122" s="67">
        <v>42431</v>
      </c>
      <c r="W122" s="105"/>
      <c r="X122" s="18"/>
      <c r="Y122" s="18">
        <f t="shared" si="17"/>
        <v>42431</v>
      </c>
      <c r="Z122" s="19"/>
      <c r="AA122" s="12">
        <f t="shared" si="15"/>
        <v>12000000</v>
      </c>
      <c r="AB122" s="24">
        <v>537</v>
      </c>
      <c r="AC122" s="63" t="s">
        <v>343</v>
      </c>
      <c r="AD122" s="13" t="s">
        <v>24</v>
      </c>
      <c r="AE122" s="25" t="s">
        <v>23</v>
      </c>
      <c r="AF122" s="13" t="s">
        <v>340</v>
      </c>
      <c r="AG122" s="35" t="s">
        <v>459</v>
      </c>
      <c r="AH122" s="114">
        <f t="shared" si="16"/>
        <v>42431</v>
      </c>
      <c r="AI122" s="99" t="s">
        <v>546</v>
      </c>
    </row>
    <row r="123" spans="1:35" s="39" customFormat="1" ht="123.75" customHeight="1" x14ac:dyDescent="0.2">
      <c r="A123" s="24">
        <v>119</v>
      </c>
      <c r="B123" s="31" t="s">
        <v>467</v>
      </c>
      <c r="C123" s="59" t="s">
        <v>472</v>
      </c>
      <c r="D123" s="13" t="s">
        <v>15</v>
      </c>
      <c r="E123" s="16" t="s">
        <v>336</v>
      </c>
      <c r="F123" s="20">
        <v>21000000</v>
      </c>
      <c r="G123" s="41" t="s">
        <v>91</v>
      </c>
      <c r="H123" s="52">
        <v>75077732</v>
      </c>
      <c r="I123" s="26">
        <v>7</v>
      </c>
      <c r="J123" s="132" t="s">
        <v>549</v>
      </c>
      <c r="K123" s="128" t="s">
        <v>605</v>
      </c>
      <c r="L123" s="15" t="s">
        <v>741</v>
      </c>
      <c r="M123" s="133" t="s">
        <v>757</v>
      </c>
      <c r="N123" s="134">
        <v>15</v>
      </c>
      <c r="O123" s="59" t="s">
        <v>749</v>
      </c>
      <c r="P123" s="25" t="s">
        <v>570</v>
      </c>
      <c r="Q123" s="30" t="s">
        <v>746</v>
      </c>
      <c r="R123" s="23">
        <v>2446607</v>
      </c>
      <c r="S123" s="18">
        <v>42335</v>
      </c>
      <c r="T123" s="64">
        <v>42338</v>
      </c>
      <c r="U123" s="38">
        <v>90</v>
      </c>
      <c r="V123" s="67">
        <v>42429</v>
      </c>
      <c r="W123" s="105"/>
      <c r="X123" s="18"/>
      <c r="Y123" s="18">
        <f t="shared" si="17"/>
        <v>42429</v>
      </c>
      <c r="Z123" s="19"/>
      <c r="AA123" s="12">
        <f t="shared" si="15"/>
        <v>21000000</v>
      </c>
      <c r="AB123" s="24">
        <v>538</v>
      </c>
      <c r="AC123" s="63" t="s">
        <v>343</v>
      </c>
      <c r="AD123" s="13" t="s">
        <v>24</v>
      </c>
      <c r="AE123" s="25" t="s">
        <v>23</v>
      </c>
      <c r="AF123" s="13" t="s">
        <v>340</v>
      </c>
      <c r="AG123" s="35" t="s">
        <v>459</v>
      </c>
      <c r="AH123" s="114">
        <f t="shared" si="16"/>
        <v>42429</v>
      </c>
      <c r="AI123" s="19" t="s">
        <v>546</v>
      </c>
    </row>
    <row r="124" spans="1:35" s="39" customFormat="1" ht="89.25" x14ac:dyDescent="0.2">
      <c r="A124" s="72">
        <v>120</v>
      </c>
      <c r="B124" s="31" t="s">
        <v>474</v>
      </c>
      <c r="C124" s="32" t="s">
        <v>476</v>
      </c>
      <c r="D124" s="13" t="s">
        <v>20</v>
      </c>
      <c r="E124" s="16" t="s">
        <v>289</v>
      </c>
      <c r="F124" s="110">
        <v>16955138</v>
      </c>
      <c r="G124" s="49" t="s">
        <v>477</v>
      </c>
      <c r="H124" s="60" t="s">
        <v>480</v>
      </c>
      <c r="I124" s="58">
        <v>1</v>
      </c>
      <c r="J124" s="58"/>
      <c r="K124" s="127"/>
      <c r="L124" s="58"/>
      <c r="M124" s="58"/>
      <c r="N124" s="58"/>
      <c r="O124" s="58"/>
      <c r="P124" s="58"/>
      <c r="Q124" s="58"/>
      <c r="R124" s="58"/>
      <c r="S124" s="10">
        <v>42339</v>
      </c>
      <c r="T124" s="64">
        <v>42342</v>
      </c>
      <c r="U124" s="38">
        <v>15</v>
      </c>
      <c r="V124" s="44">
        <v>42357</v>
      </c>
      <c r="W124" s="105"/>
      <c r="X124" s="18"/>
      <c r="Y124" s="18">
        <f t="shared" si="17"/>
        <v>42357</v>
      </c>
      <c r="Z124" s="19"/>
      <c r="AA124" s="12">
        <f t="shared" si="15"/>
        <v>16955138</v>
      </c>
      <c r="AB124" s="104">
        <v>544</v>
      </c>
      <c r="AC124" s="63" t="s">
        <v>343</v>
      </c>
      <c r="AD124" s="21" t="s">
        <v>82</v>
      </c>
      <c r="AE124" s="13" t="s">
        <v>81</v>
      </c>
      <c r="AF124" s="21" t="s">
        <v>340</v>
      </c>
      <c r="AG124" s="35" t="s">
        <v>458</v>
      </c>
      <c r="AH124" s="114">
        <f t="shared" si="16"/>
        <v>42357</v>
      </c>
      <c r="AI124" s="19" t="s">
        <v>547</v>
      </c>
    </row>
    <row r="125" spans="1:35" s="39" customFormat="1" ht="99.75" customHeight="1" x14ac:dyDescent="0.2">
      <c r="A125" s="72">
        <v>121</v>
      </c>
      <c r="B125" s="31" t="s">
        <v>475</v>
      </c>
      <c r="C125" s="32" t="s">
        <v>478</v>
      </c>
      <c r="D125" s="13" t="s">
        <v>212</v>
      </c>
      <c r="E125" s="16" t="s">
        <v>336</v>
      </c>
      <c r="F125" s="40">
        <v>86522008</v>
      </c>
      <c r="G125" s="49" t="s">
        <v>172</v>
      </c>
      <c r="H125" s="52">
        <v>800184306</v>
      </c>
      <c r="I125" s="58">
        <v>1</v>
      </c>
      <c r="J125" s="58"/>
      <c r="K125" s="127"/>
      <c r="L125" s="58"/>
      <c r="M125" s="58"/>
      <c r="N125" s="58"/>
      <c r="O125" s="58"/>
      <c r="P125" s="58"/>
      <c r="Q125" s="58"/>
      <c r="R125" s="58"/>
      <c r="S125" s="10">
        <v>42339</v>
      </c>
      <c r="T125" s="18">
        <v>42355</v>
      </c>
      <c r="U125" s="38">
        <v>1</v>
      </c>
      <c r="V125" s="44">
        <v>42355</v>
      </c>
      <c r="W125" s="105"/>
      <c r="X125" s="18"/>
      <c r="Y125" s="18">
        <f t="shared" si="17"/>
        <v>42355</v>
      </c>
      <c r="Z125" s="40">
        <v>5600000</v>
      </c>
      <c r="AA125" s="12">
        <f t="shared" si="15"/>
        <v>92122008</v>
      </c>
      <c r="AB125" s="104" t="s">
        <v>535</v>
      </c>
      <c r="AC125" s="63" t="s">
        <v>350</v>
      </c>
      <c r="AD125" s="13" t="s">
        <v>31</v>
      </c>
      <c r="AE125" s="30" t="s">
        <v>30</v>
      </c>
      <c r="AF125" s="13" t="s">
        <v>479</v>
      </c>
      <c r="AG125" s="35" t="s">
        <v>458</v>
      </c>
      <c r="AH125" s="114">
        <f t="shared" si="16"/>
        <v>42355</v>
      </c>
      <c r="AI125" s="19" t="s">
        <v>547</v>
      </c>
    </row>
    <row r="126" spans="1:35" s="39" customFormat="1" ht="93" customHeight="1" x14ac:dyDescent="0.2">
      <c r="A126" s="24">
        <v>122</v>
      </c>
      <c r="B126" s="31" t="s">
        <v>487</v>
      </c>
      <c r="C126" s="32" t="s">
        <v>490</v>
      </c>
      <c r="D126" s="13" t="s">
        <v>15</v>
      </c>
      <c r="E126" s="16" t="s">
        <v>336</v>
      </c>
      <c r="F126" s="40">
        <v>11000000</v>
      </c>
      <c r="G126" s="13" t="s">
        <v>485</v>
      </c>
      <c r="H126" s="50">
        <v>19183185</v>
      </c>
      <c r="I126" s="58">
        <v>8</v>
      </c>
      <c r="J126" s="132" t="s">
        <v>549</v>
      </c>
      <c r="K126" s="124" t="s">
        <v>557</v>
      </c>
      <c r="L126" s="58" t="s">
        <v>558</v>
      </c>
      <c r="M126" s="133" t="s">
        <v>681</v>
      </c>
      <c r="N126" s="134" t="s">
        <v>759</v>
      </c>
      <c r="O126" s="32" t="s">
        <v>751</v>
      </c>
      <c r="P126" s="30" t="s">
        <v>743</v>
      </c>
      <c r="Q126" s="130" t="s">
        <v>747</v>
      </c>
      <c r="R126" s="23">
        <v>2446607</v>
      </c>
      <c r="S126" s="18">
        <v>42347</v>
      </c>
      <c r="T126" s="18">
        <v>42349</v>
      </c>
      <c r="U126" s="38">
        <v>60</v>
      </c>
      <c r="V126" s="44">
        <v>42410</v>
      </c>
      <c r="W126" s="105"/>
      <c r="X126" s="18"/>
      <c r="Y126" s="18">
        <f t="shared" si="17"/>
        <v>42410</v>
      </c>
      <c r="Z126" s="19"/>
      <c r="AA126" s="12">
        <f t="shared" si="15"/>
        <v>11000000</v>
      </c>
      <c r="AB126" s="24">
        <v>562</v>
      </c>
      <c r="AC126" s="95" t="s">
        <v>337</v>
      </c>
      <c r="AD126" s="112" t="s">
        <v>493</v>
      </c>
      <c r="AE126" s="30" t="s">
        <v>492</v>
      </c>
      <c r="AF126" s="13" t="s">
        <v>340</v>
      </c>
      <c r="AG126" s="35" t="s">
        <v>459</v>
      </c>
      <c r="AH126" s="114">
        <f t="shared" si="16"/>
        <v>42410</v>
      </c>
      <c r="AI126" s="19" t="s">
        <v>546</v>
      </c>
    </row>
    <row r="127" spans="1:35" s="39" customFormat="1" ht="93.75" customHeight="1" x14ac:dyDescent="0.2">
      <c r="A127" s="24">
        <v>123</v>
      </c>
      <c r="B127" s="24" t="s">
        <v>488</v>
      </c>
      <c r="C127" s="13" t="s">
        <v>77</v>
      </c>
      <c r="D127" s="13" t="s">
        <v>15</v>
      </c>
      <c r="E127" s="16" t="s">
        <v>336</v>
      </c>
      <c r="F127" s="20">
        <v>7000000</v>
      </c>
      <c r="G127" s="13" t="s">
        <v>83</v>
      </c>
      <c r="H127" s="50">
        <v>20865520</v>
      </c>
      <c r="I127" s="15">
        <v>3</v>
      </c>
      <c r="J127" s="132" t="s">
        <v>549</v>
      </c>
      <c r="K127" s="128" t="s">
        <v>557</v>
      </c>
      <c r="L127" s="15" t="s">
        <v>598</v>
      </c>
      <c r="M127" s="133" t="s">
        <v>760</v>
      </c>
      <c r="N127" s="134" t="s">
        <v>761</v>
      </c>
      <c r="O127" s="21" t="s">
        <v>752</v>
      </c>
      <c r="P127" s="30" t="s">
        <v>596</v>
      </c>
      <c r="Q127" s="128" t="s">
        <v>599</v>
      </c>
      <c r="R127" s="23">
        <v>2446607</v>
      </c>
      <c r="S127" s="18">
        <v>42347</v>
      </c>
      <c r="T127" s="18">
        <v>42348</v>
      </c>
      <c r="U127" s="38">
        <v>30</v>
      </c>
      <c r="V127" s="44">
        <v>42378</v>
      </c>
      <c r="W127" s="105"/>
      <c r="X127" s="18"/>
      <c r="Y127" s="18">
        <f t="shared" si="17"/>
        <v>42378</v>
      </c>
      <c r="Z127" s="19"/>
      <c r="AA127" s="12">
        <f t="shared" si="15"/>
        <v>7000000</v>
      </c>
      <c r="AB127" s="19">
        <v>563</v>
      </c>
      <c r="AC127" s="95" t="s">
        <v>337</v>
      </c>
      <c r="AD127" s="13" t="s">
        <v>106</v>
      </c>
      <c r="AE127" s="30" t="s">
        <v>78</v>
      </c>
      <c r="AF127" s="13" t="s">
        <v>340</v>
      </c>
      <c r="AG127" s="35" t="s">
        <v>459</v>
      </c>
      <c r="AH127" s="114">
        <f t="shared" si="16"/>
        <v>42378</v>
      </c>
      <c r="AI127" s="19" t="s">
        <v>546</v>
      </c>
    </row>
    <row r="128" spans="1:35" s="39" customFormat="1" ht="76.5" x14ac:dyDescent="0.2">
      <c r="A128" s="24">
        <v>124</v>
      </c>
      <c r="B128" s="24" t="s">
        <v>489</v>
      </c>
      <c r="C128" s="13" t="s">
        <v>491</v>
      </c>
      <c r="D128" s="13" t="s">
        <v>20</v>
      </c>
      <c r="E128" s="16" t="s">
        <v>289</v>
      </c>
      <c r="F128" s="20">
        <v>5684000</v>
      </c>
      <c r="G128" s="16" t="s">
        <v>486</v>
      </c>
      <c r="H128" s="53">
        <v>900656365</v>
      </c>
      <c r="I128" s="15">
        <v>3</v>
      </c>
      <c r="J128" s="15"/>
      <c r="K128" s="124"/>
      <c r="L128" s="15"/>
      <c r="M128" s="15"/>
      <c r="N128" s="15"/>
      <c r="O128" s="15"/>
      <c r="P128" s="15"/>
      <c r="Q128" s="15"/>
      <c r="R128" s="15"/>
      <c r="S128" s="18">
        <v>42347</v>
      </c>
      <c r="T128" s="18">
        <v>42359</v>
      </c>
      <c r="U128" s="38">
        <v>15</v>
      </c>
      <c r="V128" s="44">
        <v>42373</v>
      </c>
      <c r="W128" s="105"/>
      <c r="X128" s="18"/>
      <c r="Y128" s="18">
        <f t="shared" si="17"/>
        <v>42373</v>
      </c>
      <c r="Z128" s="19"/>
      <c r="AA128" s="12">
        <f t="shared" si="15"/>
        <v>5684000</v>
      </c>
      <c r="AB128" s="19">
        <v>566</v>
      </c>
      <c r="AC128" s="63" t="s">
        <v>343</v>
      </c>
      <c r="AD128" s="21" t="s">
        <v>24</v>
      </c>
      <c r="AE128" s="13" t="s">
        <v>23</v>
      </c>
      <c r="AF128" s="13" t="s">
        <v>340</v>
      </c>
      <c r="AG128" s="35" t="s">
        <v>459</v>
      </c>
      <c r="AH128" s="114">
        <f t="shared" si="16"/>
        <v>42373</v>
      </c>
      <c r="AI128" s="19" t="s">
        <v>547</v>
      </c>
    </row>
    <row r="129" spans="1:35" s="39" customFormat="1" ht="140.25" x14ac:dyDescent="0.2">
      <c r="A129" s="24">
        <v>125</v>
      </c>
      <c r="B129" s="24" t="s">
        <v>497</v>
      </c>
      <c r="C129" s="13" t="s">
        <v>508</v>
      </c>
      <c r="D129" s="13" t="s">
        <v>213</v>
      </c>
      <c r="E129" s="16" t="s">
        <v>289</v>
      </c>
      <c r="F129" s="115">
        <v>274245158.39999998</v>
      </c>
      <c r="G129" s="16" t="s">
        <v>523</v>
      </c>
      <c r="H129" s="53">
        <v>900917626</v>
      </c>
      <c r="I129" s="15">
        <v>1</v>
      </c>
      <c r="J129" s="15"/>
      <c r="K129" s="124"/>
      <c r="L129" s="15"/>
      <c r="M129" s="15"/>
      <c r="N129" s="15"/>
      <c r="O129" s="15"/>
      <c r="P129" s="15"/>
      <c r="Q129" s="15"/>
      <c r="R129" s="15"/>
      <c r="S129" s="18">
        <v>42352</v>
      </c>
      <c r="T129" s="18">
        <v>42360</v>
      </c>
      <c r="U129" s="38">
        <v>60</v>
      </c>
      <c r="V129" s="44">
        <v>42420</v>
      </c>
      <c r="W129" s="105"/>
      <c r="X129" s="18"/>
      <c r="Y129" s="18">
        <f t="shared" si="17"/>
        <v>42420</v>
      </c>
      <c r="Z129" s="19"/>
      <c r="AA129" s="12">
        <f t="shared" si="15"/>
        <v>274245158.39999998</v>
      </c>
      <c r="AB129" s="19">
        <v>573</v>
      </c>
      <c r="AC129" s="63" t="s">
        <v>343</v>
      </c>
      <c r="AD129" s="21" t="s">
        <v>82</v>
      </c>
      <c r="AE129" s="30" t="s">
        <v>81</v>
      </c>
      <c r="AF129" s="13" t="s">
        <v>340</v>
      </c>
      <c r="AG129" s="35" t="s">
        <v>458</v>
      </c>
      <c r="AH129" s="114">
        <f t="shared" si="16"/>
        <v>42420</v>
      </c>
      <c r="AI129" s="19" t="s">
        <v>340</v>
      </c>
    </row>
    <row r="130" spans="1:35" s="39" customFormat="1" ht="63.75" x14ac:dyDescent="0.2">
      <c r="A130" s="24">
        <v>126</v>
      </c>
      <c r="B130" s="24" t="s">
        <v>498</v>
      </c>
      <c r="C130" s="13" t="s">
        <v>509</v>
      </c>
      <c r="D130" s="13" t="s">
        <v>20</v>
      </c>
      <c r="E130" s="16" t="s">
        <v>289</v>
      </c>
      <c r="F130" s="70">
        <v>1455000</v>
      </c>
      <c r="G130" s="49" t="s">
        <v>524</v>
      </c>
      <c r="H130" s="27">
        <v>900480535</v>
      </c>
      <c r="I130" s="15">
        <v>1</v>
      </c>
      <c r="J130" s="15"/>
      <c r="K130" s="124"/>
      <c r="L130" s="15"/>
      <c r="M130" s="15"/>
      <c r="N130" s="15"/>
      <c r="O130" s="15"/>
      <c r="P130" s="15"/>
      <c r="Q130" s="15"/>
      <c r="R130" s="15"/>
      <c r="S130" s="18">
        <v>42353</v>
      </c>
      <c r="T130" s="18">
        <v>42368</v>
      </c>
      <c r="U130" s="38" t="s">
        <v>75</v>
      </c>
      <c r="V130" s="44">
        <v>42390</v>
      </c>
      <c r="W130" s="105"/>
      <c r="X130" s="18"/>
      <c r="Y130" s="18">
        <f t="shared" si="17"/>
        <v>42390</v>
      </c>
      <c r="Z130" s="19"/>
      <c r="AA130" s="12">
        <f t="shared" si="15"/>
        <v>1455000</v>
      </c>
      <c r="AB130" s="19">
        <v>581</v>
      </c>
      <c r="AC130" s="63" t="s">
        <v>534</v>
      </c>
      <c r="AD130" s="21" t="s">
        <v>24</v>
      </c>
      <c r="AE130" s="13" t="s">
        <v>23</v>
      </c>
      <c r="AF130" s="13" t="s">
        <v>340</v>
      </c>
      <c r="AG130" s="35" t="s">
        <v>458</v>
      </c>
      <c r="AH130" s="114">
        <f t="shared" si="16"/>
        <v>42390</v>
      </c>
      <c r="AI130" s="19" t="s">
        <v>546</v>
      </c>
    </row>
    <row r="131" spans="1:35" s="39" customFormat="1" ht="38.25" x14ac:dyDescent="0.2">
      <c r="A131" s="24">
        <v>127</v>
      </c>
      <c r="B131" s="24" t="s">
        <v>499</v>
      </c>
      <c r="C131" s="13" t="s">
        <v>510</v>
      </c>
      <c r="D131" s="13" t="s">
        <v>20</v>
      </c>
      <c r="E131" s="16" t="s">
        <v>289</v>
      </c>
      <c r="F131" s="20">
        <v>1896832</v>
      </c>
      <c r="G131" s="16" t="s">
        <v>525</v>
      </c>
      <c r="H131" s="22">
        <v>830102669</v>
      </c>
      <c r="I131" s="15">
        <v>6</v>
      </c>
      <c r="J131" s="15"/>
      <c r="K131" s="124"/>
      <c r="L131" s="15"/>
      <c r="M131" s="15"/>
      <c r="N131" s="15"/>
      <c r="O131" s="15"/>
      <c r="P131" s="15"/>
      <c r="Q131" s="15"/>
      <c r="R131" s="15"/>
      <c r="S131" s="18">
        <v>42354</v>
      </c>
      <c r="T131" s="18">
        <v>42368</v>
      </c>
      <c r="U131" s="38">
        <v>30</v>
      </c>
      <c r="V131" s="44">
        <v>42398</v>
      </c>
      <c r="W131" s="105"/>
      <c r="X131" s="18"/>
      <c r="Y131" s="18">
        <f t="shared" si="17"/>
        <v>42398</v>
      </c>
      <c r="Z131" s="19"/>
      <c r="AA131" s="12">
        <f t="shared" si="15"/>
        <v>1896832</v>
      </c>
      <c r="AB131" s="19">
        <v>580</v>
      </c>
      <c r="AC131" s="63" t="s">
        <v>428</v>
      </c>
      <c r="AD131" s="21" t="s">
        <v>24</v>
      </c>
      <c r="AE131" s="13" t="s">
        <v>23</v>
      </c>
      <c r="AF131" s="13" t="s">
        <v>340</v>
      </c>
      <c r="AG131" s="35" t="s">
        <v>458</v>
      </c>
      <c r="AH131" s="114">
        <f t="shared" si="16"/>
        <v>42398</v>
      </c>
      <c r="AI131" s="19" t="s">
        <v>340</v>
      </c>
    </row>
    <row r="132" spans="1:35" s="39" customFormat="1" ht="51" x14ac:dyDescent="0.2">
      <c r="A132" s="24">
        <v>128</v>
      </c>
      <c r="B132" s="24" t="s">
        <v>500</v>
      </c>
      <c r="C132" s="13" t="s">
        <v>511</v>
      </c>
      <c r="D132" s="13" t="s">
        <v>213</v>
      </c>
      <c r="E132" s="11" t="s">
        <v>358</v>
      </c>
      <c r="F132" s="20">
        <v>118534812</v>
      </c>
      <c r="G132" s="16" t="s">
        <v>526</v>
      </c>
      <c r="H132" s="22">
        <v>900591334</v>
      </c>
      <c r="I132" s="15">
        <v>4</v>
      </c>
      <c r="J132" s="15"/>
      <c r="K132" s="124"/>
      <c r="L132" s="15"/>
      <c r="M132" s="15"/>
      <c r="N132" s="15"/>
      <c r="O132" s="15"/>
      <c r="P132" s="15"/>
      <c r="Q132" s="15"/>
      <c r="R132" s="15"/>
      <c r="S132" s="18">
        <v>42359</v>
      </c>
      <c r="T132" s="18">
        <v>42368</v>
      </c>
      <c r="U132" s="38">
        <v>90</v>
      </c>
      <c r="V132" s="44">
        <v>42458</v>
      </c>
      <c r="W132" s="44"/>
      <c r="X132" s="18"/>
      <c r="Y132" s="18">
        <f t="shared" si="17"/>
        <v>42458</v>
      </c>
      <c r="Z132" s="19"/>
      <c r="AA132" s="12">
        <f t="shared" si="15"/>
        <v>118534812</v>
      </c>
      <c r="AB132" s="19">
        <v>588</v>
      </c>
      <c r="AC132" s="63" t="s">
        <v>428</v>
      </c>
      <c r="AD132" s="21" t="s">
        <v>24</v>
      </c>
      <c r="AE132" s="13" t="s">
        <v>23</v>
      </c>
      <c r="AF132" s="13" t="s">
        <v>340</v>
      </c>
      <c r="AG132" s="35" t="s">
        <v>458</v>
      </c>
      <c r="AH132" s="114">
        <f t="shared" si="16"/>
        <v>42458</v>
      </c>
      <c r="AI132" s="19" t="s">
        <v>340</v>
      </c>
    </row>
    <row r="133" spans="1:35" s="39" customFormat="1" ht="153" x14ac:dyDescent="0.2">
      <c r="A133" s="24">
        <v>129</v>
      </c>
      <c r="B133" s="24" t="s">
        <v>501</v>
      </c>
      <c r="C133" s="13" t="s">
        <v>512</v>
      </c>
      <c r="D133" s="13" t="s">
        <v>20</v>
      </c>
      <c r="E133" s="16" t="s">
        <v>289</v>
      </c>
      <c r="F133" s="20">
        <v>25995136</v>
      </c>
      <c r="G133" s="16" t="s">
        <v>527</v>
      </c>
      <c r="H133" s="22">
        <v>830095192</v>
      </c>
      <c r="I133" s="15">
        <v>4</v>
      </c>
      <c r="J133" s="15"/>
      <c r="K133" s="124"/>
      <c r="L133" s="15"/>
      <c r="M133" s="15"/>
      <c r="N133" s="15"/>
      <c r="O133" s="15"/>
      <c r="P133" s="15"/>
      <c r="Q133" s="15"/>
      <c r="R133" s="15"/>
      <c r="S133" s="18">
        <v>42360</v>
      </c>
      <c r="T133" s="18">
        <v>42368</v>
      </c>
      <c r="U133" s="38">
        <v>365</v>
      </c>
      <c r="V133" s="44">
        <v>42733</v>
      </c>
      <c r="W133" s="44"/>
      <c r="X133" s="18"/>
      <c r="Y133" s="18">
        <f t="shared" si="17"/>
        <v>42733</v>
      </c>
      <c r="Z133" s="19"/>
      <c r="AA133" s="12">
        <f t="shared" si="15"/>
        <v>25995136</v>
      </c>
      <c r="AB133" s="19">
        <v>597</v>
      </c>
      <c r="AC133" s="63" t="s">
        <v>343</v>
      </c>
      <c r="AD133" s="21" t="s">
        <v>24</v>
      </c>
      <c r="AE133" s="13" t="s">
        <v>23</v>
      </c>
      <c r="AF133" s="13" t="s">
        <v>340</v>
      </c>
      <c r="AG133" s="35" t="s">
        <v>458</v>
      </c>
      <c r="AH133" s="114">
        <f t="shared" si="16"/>
        <v>42733</v>
      </c>
      <c r="AI133" s="19" t="s">
        <v>340</v>
      </c>
    </row>
    <row r="134" spans="1:35" s="39" customFormat="1" ht="76.5" x14ac:dyDescent="0.2">
      <c r="A134" s="24">
        <v>130</v>
      </c>
      <c r="B134" s="24" t="s">
        <v>502</v>
      </c>
      <c r="C134" s="13" t="s">
        <v>517</v>
      </c>
      <c r="D134" s="13" t="s">
        <v>20</v>
      </c>
      <c r="E134" s="16" t="s">
        <v>289</v>
      </c>
      <c r="F134" s="20">
        <v>2958000</v>
      </c>
      <c r="G134" s="16" t="s">
        <v>528</v>
      </c>
      <c r="H134" s="22">
        <v>900154219</v>
      </c>
      <c r="I134" s="15">
        <v>1</v>
      </c>
      <c r="J134" s="15"/>
      <c r="K134" s="125"/>
      <c r="L134" s="15"/>
      <c r="M134" s="15"/>
      <c r="N134" s="15"/>
      <c r="O134" s="15"/>
      <c r="P134" s="15"/>
      <c r="Q134" s="15"/>
      <c r="R134" s="15"/>
      <c r="S134" s="18">
        <v>42360</v>
      </c>
      <c r="T134" s="18">
        <v>42368</v>
      </c>
      <c r="U134" s="38">
        <v>30</v>
      </c>
      <c r="V134" s="44">
        <v>42398</v>
      </c>
      <c r="W134" s="44"/>
      <c r="X134" s="18"/>
      <c r="Y134" s="18">
        <f t="shared" si="17"/>
        <v>42398</v>
      </c>
      <c r="Z134" s="19"/>
      <c r="AA134" s="12">
        <f t="shared" si="15"/>
        <v>2958000</v>
      </c>
      <c r="AB134" s="19">
        <v>587</v>
      </c>
      <c r="AC134" s="63" t="s">
        <v>343</v>
      </c>
      <c r="AD134" s="21" t="s">
        <v>24</v>
      </c>
      <c r="AE134" s="13" t="s">
        <v>23</v>
      </c>
      <c r="AF134" s="13" t="s">
        <v>340</v>
      </c>
      <c r="AG134" s="35" t="s">
        <v>458</v>
      </c>
      <c r="AH134" s="114">
        <f t="shared" si="16"/>
        <v>42398</v>
      </c>
      <c r="AI134" s="19" t="s">
        <v>340</v>
      </c>
    </row>
    <row r="135" spans="1:35" s="39" customFormat="1" ht="76.5" x14ac:dyDescent="0.2">
      <c r="A135" s="24">
        <v>131</v>
      </c>
      <c r="B135" s="24" t="s">
        <v>503</v>
      </c>
      <c r="C135" s="75" t="s">
        <v>513</v>
      </c>
      <c r="D135" s="13" t="s">
        <v>213</v>
      </c>
      <c r="E135" s="16" t="s">
        <v>289</v>
      </c>
      <c r="F135" s="20">
        <v>500308916</v>
      </c>
      <c r="G135" s="16" t="s">
        <v>529</v>
      </c>
      <c r="H135" s="22" t="s">
        <v>533</v>
      </c>
      <c r="I135" s="15">
        <v>2</v>
      </c>
      <c r="J135" s="15"/>
      <c r="K135" s="125"/>
      <c r="L135" s="15"/>
      <c r="M135" s="15"/>
      <c r="N135" s="15"/>
      <c r="O135" s="15"/>
      <c r="P135" s="15"/>
      <c r="Q135" s="15"/>
      <c r="R135" s="15"/>
      <c r="S135" s="18">
        <v>42361</v>
      </c>
      <c r="T135" s="18">
        <v>42366</v>
      </c>
      <c r="U135" s="38">
        <v>60</v>
      </c>
      <c r="V135" s="18">
        <v>42427</v>
      </c>
      <c r="W135" s="18"/>
      <c r="X135" s="18"/>
      <c r="Y135" s="18">
        <f t="shared" si="17"/>
        <v>42427</v>
      </c>
      <c r="Z135" s="19"/>
      <c r="AA135" s="12">
        <f t="shared" si="15"/>
        <v>500308916</v>
      </c>
      <c r="AB135" s="19">
        <v>591</v>
      </c>
      <c r="AC135" s="63" t="s">
        <v>343</v>
      </c>
      <c r="AD135" s="21" t="s">
        <v>24</v>
      </c>
      <c r="AE135" s="13" t="s">
        <v>23</v>
      </c>
      <c r="AF135" s="13" t="s">
        <v>340</v>
      </c>
      <c r="AG135" s="35" t="s">
        <v>458</v>
      </c>
      <c r="AH135" s="114">
        <f t="shared" si="16"/>
        <v>42427</v>
      </c>
      <c r="AI135" s="19" t="s">
        <v>340</v>
      </c>
    </row>
    <row r="136" spans="1:35" s="39" customFormat="1" ht="84.75" customHeight="1" x14ac:dyDescent="0.2">
      <c r="A136" s="72">
        <v>132</v>
      </c>
      <c r="B136" s="61" t="s">
        <v>515</v>
      </c>
      <c r="C136" s="32" t="s">
        <v>518</v>
      </c>
      <c r="D136" s="13" t="s">
        <v>15</v>
      </c>
      <c r="E136" s="48" t="s">
        <v>290</v>
      </c>
      <c r="F136" s="57">
        <v>8848058</v>
      </c>
      <c r="G136" s="81" t="s">
        <v>429</v>
      </c>
      <c r="H136" s="22">
        <v>19446213</v>
      </c>
      <c r="I136" s="58">
        <v>0</v>
      </c>
      <c r="J136" s="58"/>
      <c r="K136" s="125"/>
      <c r="L136" s="58"/>
      <c r="M136" s="58"/>
      <c r="N136" s="58"/>
      <c r="O136" s="58"/>
      <c r="P136" s="58"/>
      <c r="Q136" s="58"/>
      <c r="R136" s="58"/>
      <c r="S136" s="18">
        <v>42361</v>
      </c>
      <c r="T136" s="18">
        <v>42366</v>
      </c>
      <c r="U136" s="38">
        <v>23</v>
      </c>
      <c r="V136" s="44">
        <v>42388</v>
      </c>
      <c r="W136" s="44"/>
      <c r="X136" s="18"/>
      <c r="Y136" s="18">
        <f t="shared" ref="Y136:Y141" si="18">V136</f>
        <v>42388</v>
      </c>
      <c r="Z136" s="19"/>
      <c r="AA136" s="12">
        <f t="shared" si="15"/>
        <v>8848058</v>
      </c>
      <c r="AB136" s="104">
        <v>595</v>
      </c>
      <c r="AC136" s="95" t="s">
        <v>344</v>
      </c>
      <c r="AD136" s="13" t="s">
        <v>24</v>
      </c>
      <c r="AE136" s="25" t="s">
        <v>23</v>
      </c>
      <c r="AF136" s="13" t="s">
        <v>340</v>
      </c>
      <c r="AG136" s="35" t="s">
        <v>461</v>
      </c>
      <c r="AH136" s="114">
        <f t="shared" si="16"/>
        <v>42388</v>
      </c>
      <c r="AI136" s="19" t="s">
        <v>547</v>
      </c>
    </row>
    <row r="137" spans="1:35" ht="89.25" hidden="1" x14ac:dyDescent="0.2">
      <c r="A137" s="24">
        <v>133</v>
      </c>
      <c r="B137" s="24" t="s">
        <v>516</v>
      </c>
      <c r="C137" s="49" t="s">
        <v>514</v>
      </c>
      <c r="D137" s="13" t="s">
        <v>20</v>
      </c>
      <c r="E137" s="16" t="s">
        <v>21</v>
      </c>
      <c r="F137" s="20">
        <v>8401188</v>
      </c>
      <c r="G137" s="16" t="s">
        <v>427</v>
      </c>
      <c r="H137" s="22">
        <v>830113914</v>
      </c>
      <c r="I137" s="15">
        <v>3</v>
      </c>
      <c r="J137" s="15"/>
      <c r="K137" s="124">
        <v>2586076</v>
      </c>
      <c r="L137" s="15"/>
      <c r="M137" s="15"/>
      <c r="N137" s="15"/>
      <c r="O137" s="15"/>
      <c r="P137" s="15"/>
      <c r="Q137" s="15"/>
      <c r="R137" s="15"/>
      <c r="S137" s="18">
        <v>42362</v>
      </c>
      <c r="T137" s="97">
        <v>42368</v>
      </c>
      <c r="U137" s="113">
        <v>8</v>
      </c>
      <c r="V137" s="97">
        <v>42377</v>
      </c>
      <c r="W137" s="97"/>
      <c r="X137" s="18"/>
      <c r="Y137" s="18">
        <f t="shared" si="18"/>
        <v>42377</v>
      </c>
      <c r="Z137" s="19"/>
      <c r="AA137" s="12">
        <f t="shared" si="15"/>
        <v>8401188</v>
      </c>
      <c r="AB137" s="19">
        <v>29</v>
      </c>
      <c r="AC137" s="96" t="s">
        <v>426</v>
      </c>
      <c r="AD137" s="21" t="s">
        <v>346</v>
      </c>
      <c r="AE137" s="13" t="s">
        <v>347</v>
      </c>
      <c r="AF137" s="13" t="s">
        <v>340</v>
      </c>
      <c r="AG137" s="35" t="s">
        <v>458</v>
      </c>
      <c r="AH137" s="114">
        <f t="shared" si="16"/>
        <v>42377</v>
      </c>
    </row>
    <row r="138" spans="1:35" s="39" customFormat="1" ht="76.5" x14ac:dyDescent="0.2">
      <c r="A138" s="24">
        <v>134</v>
      </c>
      <c r="B138" s="24" t="s">
        <v>504</v>
      </c>
      <c r="C138" s="49" t="s">
        <v>519</v>
      </c>
      <c r="D138" s="13" t="s">
        <v>20</v>
      </c>
      <c r="E138" s="16" t="s">
        <v>336</v>
      </c>
      <c r="F138" s="20">
        <v>4501000</v>
      </c>
      <c r="G138" s="16" t="s">
        <v>431</v>
      </c>
      <c r="H138" s="22">
        <v>51640533</v>
      </c>
      <c r="I138" s="58">
        <v>5</v>
      </c>
      <c r="J138" s="58"/>
      <c r="K138" s="148"/>
      <c r="L138" s="58"/>
      <c r="M138" s="58"/>
      <c r="N138" s="58"/>
      <c r="O138" s="58"/>
      <c r="P138" s="58"/>
      <c r="Q138" s="58"/>
      <c r="R138" s="58"/>
      <c r="S138" s="18">
        <v>42367</v>
      </c>
      <c r="T138" s="18">
        <v>42377</v>
      </c>
      <c r="U138" s="38">
        <v>90</v>
      </c>
      <c r="V138" s="18">
        <v>42467</v>
      </c>
      <c r="W138" s="18"/>
      <c r="X138" s="18"/>
      <c r="Y138" s="18">
        <f t="shared" si="18"/>
        <v>42467</v>
      </c>
      <c r="Z138" s="19"/>
      <c r="AA138" s="12">
        <f t="shared" si="15"/>
        <v>4501000</v>
      </c>
      <c r="AB138" s="19">
        <v>601</v>
      </c>
      <c r="AC138" s="63" t="s">
        <v>343</v>
      </c>
      <c r="AD138" s="13" t="s">
        <v>24</v>
      </c>
      <c r="AE138" s="25" t="s">
        <v>23</v>
      </c>
      <c r="AF138" s="13" t="s">
        <v>340</v>
      </c>
      <c r="AG138" s="35" t="s">
        <v>461</v>
      </c>
      <c r="AH138" s="114">
        <f t="shared" si="16"/>
        <v>42467</v>
      </c>
      <c r="AI138" s="19" t="s">
        <v>340</v>
      </c>
    </row>
    <row r="139" spans="1:35" s="39" customFormat="1" ht="76.5" x14ac:dyDescent="0.2">
      <c r="A139" s="24">
        <v>135</v>
      </c>
      <c r="B139" s="24" t="s">
        <v>505</v>
      </c>
      <c r="C139" s="49" t="s">
        <v>520</v>
      </c>
      <c r="D139" s="13" t="s">
        <v>20</v>
      </c>
      <c r="E139" s="11" t="s">
        <v>358</v>
      </c>
      <c r="F139" s="20">
        <v>9276400</v>
      </c>
      <c r="G139" s="16" t="s">
        <v>530</v>
      </c>
      <c r="H139" s="22">
        <v>900427011</v>
      </c>
      <c r="I139" s="15">
        <v>1</v>
      </c>
      <c r="J139" s="15"/>
      <c r="K139" s="124"/>
      <c r="L139" s="15"/>
      <c r="M139" s="15"/>
      <c r="N139" s="15"/>
      <c r="O139" s="15"/>
      <c r="P139" s="15"/>
      <c r="Q139" s="15"/>
      <c r="R139" s="15"/>
      <c r="S139" s="18">
        <v>42367</v>
      </c>
      <c r="T139" s="18">
        <v>42377</v>
      </c>
      <c r="U139" s="38">
        <v>30</v>
      </c>
      <c r="V139" s="18">
        <v>42407</v>
      </c>
      <c r="W139" s="18"/>
      <c r="X139" s="18"/>
      <c r="Y139" s="18">
        <f t="shared" si="18"/>
        <v>42407</v>
      </c>
      <c r="Z139" s="19"/>
      <c r="AA139" s="12">
        <f t="shared" si="15"/>
        <v>9276400</v>
      </c>
      <c r="AB139" s="19">
        <v>599</v>
      </c>
      <c r="AC139" s="63" t="s">
        <v>343</v>
      </c>
      <c r="AD139" s="13" t="s">
        <v>24</v>
      </c>
      <c r="AE139" s="25" t="s">
        <v>23</v>
      </c>
      <c r="AF139" s="13" t="s">
        <v>340</v>
      </c>
      <c r="AG139" s="35" t="s">
        <v>458</v>
      </c>
      <c r="AH139" s="114">
        <f t="shared" si="16"/>
        <v>42407</v>
      </c>
      <c r="AI139" s="19" t="s">
        <v>340</v>
      </c>
    </row>
    <row r="140" spans="1:35" s="39" customFormat="1" ht="63.75" x14ac:dyDescent="0.2">
      <c r="A140" s="24">
        <v>136</v>
      </c>
      <c r="B140" s="24" t="s">
        <v>506</v>
      </c>
      <c r="C140" s="59" t="s">
        <v>521</v>
      </c>
      <c r="D140" s="13" t="s">
        <v>20</v>
      </c>
      <c r="E140" s="16" t="s">
        <v>289</v>
      </c>
      <c r="F140" s="115">
        <v>17817594.199999999</v>
      </c>
      <c r="G140" s="16" t="s">
        <v>531</v>
      </c>
      <c r="H140" s="22">
        <v>860026740</v>
      </c>
      <c r="I140" s="15">
        <v>5</v>
      </c>
      <c r="J140" s="15"/>
      <c r="K140" s="124"/>
      <c r="L140" s="15"/>
      <c r="M140" s="15"/>
      <c r="N140" s="15"/>
      <c r="O140" s="15"/>
      <c r="P140" s="15"/>
      <c r="Q140" s="15"/>
      <c r="R140" s="15"/>
      <c r="S140" s="18">
        <v>42367</v>
      </c>
      <c r="T140" s="18">
        <v>42374</v>
      </c>
      <c r="U140" s="38">
        <v>20</v>
      </c>
      <c r="V140" s="44">
        <v>42393</v>
      </c>
      <c r="W140" s="44"/>
      <c r="X140" s="18"/>
      <c r="Y140" s="18">
        <f t="shared" si="18"/>
        <v>42393</v>
      </c>
      <c r="Z140" s="19"/>
      <c r="AA140" s="12">
        <f t="shared" si="15"/>
        <v>17817594.199999999</v>
      </c>
      <c r="AB140" s="19">
        <v>600</v>
      </c>
      <c r="AC140" s="63" t="s">
        <v>423</v>
      </c>
      <c r="AD140" s="55" t="s">
        <v>47</v>
      </c>
      <c r="AE140" s="30" t="s">
        <v>25</v>
      </c>
      <c r="AF140" s="13" t="s">
        <v>340</v>
      </c>
      <c r="AG140" s="35" t="s">
        <v>458</v>
      </c>
      <c r="AH140" s="114">
        <f t="shared" si="16"/>
        <v>42393</v>
      </c>
      <c r="AI140" s="19" t="s">
        <v>547</v>
      </c>
    </row>
    <row r="141" spans="1:35" s="39" customFormat="1" ht="89.25" x14ac:dyDescent="0.2">
      <c r="A141" s="24">
        <v>137</v>
      </c>
      <c r="B141" s="24" t="s">
        <v>507</v>
      </c>
      <c r="C141" s="49" t="s">
        <v>522</v>
      </c>
      <c r="D141" s="13" t="s">
        <v>213</v>
      </c>
      <c r="E141" s="16" t="s">
        <v>289</v>
      </c>
      <c r="F141" s="20">
        <v>39980850</v>
      </c>
      <c r="G141" s="16" t="s">
        <v>532</v>
      </c>
      <c r="H141" s="22">
        <v>830110570</v>
      </c>
      <c r="I141" s="15">
        <v>1</v>
      </c>
      <c r="J141" s="15"/>
      <c r="K141" s="124"/>
      <c r="L141" s="15"/>
      <c r="M141" s="15"/>
      <c r="N141" s="15"/>
      <c r="O141" s="15"/>
      <c r="P141" s="15"/>
      <c r="Q141" s="15"/>
      <c r="R141" s="15"/>
      <c r="S141" s="18">
        <v>42368</v>
      </c>
      <c r="T141" s="18">
        <v>42377</v>
      </c>
      <c r="U141" s="38">
        <v>45</v>
      </c>
      <c r="V141" s="44">
        <v>42422</v>
      </c>
      <c r="W141" s="44"/>
      <c r="X141" s="18"/>
      <c r="Y141" s="18">
        <f t="shared" si="18"/>
        <v>42422</v>
      </c>
      <c r="Z141" s="19"/>
      <c r="AA141" s="12">
        <f t="shared" si="15"/>
        <v>39980850</v>
      </c>
      <c r="AB141" s="19">
        <v>604</v>
      </c>
      <c r="AC141" s="63" t="s">
        <v>343</v>
      </c>
      <c r="AD141" s="21" t="s">
        <v>82</v>
      </c>
      <c r="AE141" s="30" t="s">
        <v>81</v>
      </c>
      <c r="AF141" s="13" t="s">
        <v>340</v>
      </c>
      <c r="AG141" s="35" t="s">
        <v>458</v>
      </c>
      <c r="AH141" s="114">
        <f t="shared" si="16"/>
        <v>42422</v>
      </c>
      <c r="AI141" s="19" t="s">
        <v>340</v>
      </c>
    </row>
    <row r="142" spans="1:35" s="39" customFormat="1" ht="25.5" customHeight="1" x14ac:dyDescent="0.2">
      <c r="A142" s="24"/>
      <c r="B142" s="24"/>
      <c r="C142" s="49"/>
      <c r="D142" s="13"/>
      <c r="E142" s="16"/>
      <c r="F142" s="20"/>
      <c r="G142" s="16"/>
      <c r="H142" s="22"/>
      <c r="I142" s="15"/>
      <c r="J142" s="15"/>
      <c r="K142" s="126"/>
      <c r="L142" s="15"/>
      <c r="M142" s="15"/>
      <c r="N142" s="15"/>
      <c r="O142" s="15"/>
      <c r="P142" s="15"/>
      <c r="Q142" s="15"/>
      <c r="R142" s="15"/>
      <c r="S142" s="18"/>
      <c r="T142" s="18"/>
      <c r="U142" s="38"/>
      <c r="V142" s="44"/>
      <c r="W142" s="44"/>
      <c r="X142" s="18"/>
      <c r="Y142" s="18"/>
      <c r="Z142" s="122" t="s">
        <v>548</v>
      </c>
      <c r="AA142" s="123">
        <f>SUBTOTAL(9,AA5:AA141)</f>
        <v>7402898227.5999994</v>
      </c>
      <c r="AB142" s="19"/>
      <c r="AC142" s="63"/>
      <c r="AD142" s="21"/>
      <c r="AE142" s="30"/>
      <c r="AF142" s="13"/>
      <c r="AG142" s="35"/>
      <c r="AH142" s="114"/>
      <c r="AI142" s="19"/>
    </row>
  </sheetData>
  <protectedRanges>
    <protectedRange password="D51F" sqref="H53" name="Rango1_1_1_1_3_2_2"/>
  </protectedRanges>
  <autoFilter ref="A4:AH141">
    <filterColumn colId="1">
      <filters>
        <filter val="CB-CD-001-2015"/>
        <filter val="CB-CD-003-2015"/>
        <filter val="cb-cd-005-2015"/>
        <filter val="CB-CD-007-2015"/>
        <filter val="CB-CD-008-2015"/>
        <filter val="CB-CD-009-2015"/>
        <filter val="CB-CD-011-2015"/>
        <filter val="CB-CD-018-2015"/>
        <filter val="CB-CD-019-2015"/>
        <filter val="CB-CD-020-2015"/>
        <filter val="CB-CD-03-2015"/>
        <filter val="CB-CD-032-2015"/>
        <filter val="CB-CD-06-2015"/>
        <filter val="CB-CD-100-2015"/>
        <filter val="CB-CD-101-2015"/>
        <filter val="CB-CD-10-2015"/>
        <filter val="CB-CD-102-2015"/>
        <filter val="CB-CD-103-2015"/>
        <filter val="CB-CD-104-2015"/>
        <filter val="CB-CD-105-2015"/>
        <filter val="CB-CD-106-2015"/>
        <filter val="CB-CD-107-2015"/>
        <filter val="CB-CD-117-2015"/>
        <filter val="CB-CD-118-2015"/>
        <filter val="CB-CD-119-2015"/>
        <filter val="CB-CD-12-2015"/>
        <filter val="CB-CD-129-2015"/>
        <filter val="CB-CD-131-2015"/>
        <filter val="CB-CD-13-2015"/>
        <filter val="CB-CD-135-2015"/>
        <filter val="CB-CD-140-2015"/>
        <filter val="CB-CD-141-2015"/>
        <filter val="CB-CD-14-2015"/>
        <filter val="CB-CD-151-2015"/>
        <filter val="CB-CD-152-2015"/>
        <filter val="CB-CD-156-2015"/>
        <filter val="CB-CD-16-2015"/>
        <filter val="CB-CD-21-2015"/>
        <filter val="CB-CD-24-2015"/>
        <filter val="CB-CD-25-2015"/>
        <filter val="CB-CD-26-2015"/>
        <filter val="CB-CD-29-2015"/>
        <filter val="CB-CD-30-2015"/>
        <filter val="CB-CD-35-2015"/>
        <filter val="CB-CD-36-2015"/>
        <filter val="CB-CD-37-2015"/>
        <filter val="CB-CD-38-2015"/>
        <filter val="CB-CD-40-2015"/>
        <filter val="CB-CD-48-2015"/>
        <filter val="CB-CD-49-2015"/>
        <filter val="CB-CD-56-2015"/>
        <filter val="CB-CD-58-2015"/>
        <filter val="CB-CD-61-2015"/>
        <filter val="CB-CD-63-2015"/>
        <filter val="CB-CD-68-2015_x000a_COMODATO"/>
        <filter val="CB-CD-69-2015"/>
        <filter val="CB-CD-71-2015"/>
        <filter val="CB-CD-76-2015"/>
        <filter val="CB-CD-76-2015_x000a_"/>
        <filter val="CB-CD-77-2015"/>
        <filter val="CB-CD-78-2015"/>
        <filter val="CB-CD-79-2015"/>
        <filter val="CB-CD-86-2015"/>
        <filter val="CB-CD-87-2015"/>
        <filter val="CB-CD-95-2015"/>
        <filter val="CB-CD-97-2015"/>
        <filter val="CB-CD-98-2015"/>
        <filter val="CB-CD-99-2015"/>
        <filter val="CB-CM-052-2015"/>
        <filter val="CB-LP-15-2015"/>
        <filter val="CB-LP-42-2015"/>
        <filter val="CB-LP-91-2015"/>
        <filter val="CB-PMINC-017-2015"/>
        <filter val="CB-PMINC-02-2015"/>
        <filter val="cb-pminc-031-15"/>
        <filter val="CB-PMINC-108-2015"/>
        <filter val="CB-PMINC-109-2015"/>
        <filter val="CB-PMINC-110-2015"/>
        <filter val="CB-PMINC-111-2015"/>
        <filter val="CB-PMINC-115-2015"/>
        <filter val="CB-PMINC-123-2015"/>
        <filter val="CB-PMINC-124-2015"/>
        <filter val="CB-PMINC-126-2015"/>
        <filter val="CB-PMINC-133-2015"/>
        <filter val="CB-PMINC-134-2015"/>
        <filter val="CB-PMINC-137-2015"/>
        <filter val="CB-PMINC-144-2015"/>
        <filter val="CB-PMINC-145-2015"/>
        <filter val="CB-PMINC-149-2015"/>
        <filter val="CB-PMINC-150-2015"/>
        <filter val="CB-PMINC-155-2015"/>
        <filter val="CB-PMINC-39-2015"/>
        <filter val="CB-PMINC-41-2015"/>
        <filter val="CB-PMINC-50-2015"/>
        <filter val="CB-PMINC-53-2015"/>
        <filter val="CB-PMINC-54-2015"/>
        <filter val="CB-PMINC-57-2015"/>
        <filter val="CB-PMINC-67-2015"/>
        <filter val="CB-PMINC-70-2015"/>
        <filter val="CB-PMINC-72-2015"/>
        <filter val="CB-PMINC-74-2015"/>
        <filter val="CB-PMINC-75-2015"/>
        <filter val="CB-PMINC-88-2015"/>
        <filter val="CB-PMINC-90-2015"/>
        <filter val="CB-PMINIC--142-2015"/>
        <filter val="CB-SAMC-120-2015"/>
        <filter val="CB-SAMC-122-2015"/>
        <filter val="CB-SAMC-128-2015"/>
        <filter val="CB-SAMC-47-2015"/>
        <filter val="CB-SAMC-62-2015"/>
        <filter val="CB-SAMC-92-2015"/>
        <filter val="CB-SAMC-93-2015"/>
        <filter val="CB-SASI-045-2015_x000a_"/>
        <filter val="CB-SASI-113-2015"/>
        <filter val="CB-SASI-114-2015"/>
        <filter val="CB-SASI116-2015"/>
        <filter val="CB-SASI-130-2015"/>
        <filter val="CB-SASI-132-2015"/>
        <filter val="CB-SASI-51-2015"/>
        <filter val="CB-SASI-89-2015"/>
        <filter val="CB-SASIi-138-2015"/>
        <filter val="CD44-2015"/>
        <filter val="COMODATO 80-2015"/>
        <filter val="COMODATO 81-2015"/>
        <filter val="Orden de compra 3215"/>
      </filters>
    </filterColumn>
  </autoFilter>
  <mergeCells count="35">
    <mergeCell ref="AI3:AI4"/>
    <mergeCell ref="AH3:AH4"/>
    <mergeCell ref="AG3:AG4"/>
    <mergeCell ref="X3:X4"/>
    <mergeCell ref="W3:W4"/>
    <mergeCell ref="A1:B2"/>
    <mergeCell ref="A3:A4"/>
    <mergeCell ref="B3:B4"/>
    <mergeCell ref="C3:C4"/>
    <mergeCell ref="D3:D4"/>
    <mergeCell ref="C1:AF1"/>
    <mergeCell ref="C2:AF2"/>
    <mergeCell ref="AC3:AC4"/>
    <mergeCell ref="AD3:AE3"/>
    <mergeCell ref="AF3:AF4"/>
    <mergeCell ref="Z3:Z4"/>
    <mergeCell ref="AA3:AA4"/>
    <mergeCell ref="AB3:AB4"/>
    <mergeCell ref="Y3:Y4"/>
    <mergeCell ref="E3:E4"/>
    <mergeCell ref="V3:V4"/>
    <mergeCell ref="F3:F4"/>
    <mergeCell ref="G3:I3"/>
    <mergeCell ref="S3:S4"/>
    <mergeCell ref="T3:T4"/>
    <mergeCell ref="U3:U4"/>
    <mergeCell ref="J3:J4"/>
    <mergeCell ref="K3:K4"/>
    <mergeCell ref="L3:L4"/>
    <mergeCell ref="M3:M4"/>
    <mergeCell ref="N3:N4"/>
    <mergeCell ref="O3:O4"/>
    <mergeCell ref="P3:P4"/>
    <mergeCell ref="Q3:Q4"/>
    <mergeCell ref="R3:R4"/>
  </mergeCells>
  <dataValidations count="2">
    <dataValidation type="date" allowBlank="1" showInputMessage="1" showErrorMessage="1" sqref="T45">
      <formula1>1</formula1>
      <formula2>402133</formula2>
    </dataValidation>
    <dataValidation type="textLength" allowBlank="1" showInputMessage="1" showErrorMessage="1" sqref="Q7:Q11 Q33:Q36">
      <formula1>0</formula1>
      <formula2>50</formula2>
    </dataValidation>
  </dataValidations>
  <hyperlinks>
    <hyperlink ref="Q11" r:id="rId1"/>
    <hyperlink ref="Q10" r:id="rId2"/>
    <hyperlink ref="Q9" r:id="rId3"/>
    <hyperlink ref="Q13" r:id="rId4"/>
    <hyperlink ref="Q64" r:id="rId5"/>
    <hyperlink ref="Q117" r:id="rId6"/>
    <hyperlink ref="Q123" r:id="rId7"/>
    <hyperlink ref="Q122" r:id="rId8"/>
    <hyperlink ref="Q126" r:id="rId9"/>
  </hyperlinks>
  <printOptions horizontalCentered="1" verticalCentered="1"/>
  <pageMargins left="0.59055118110236227" right="0.19685039370078741" top="0.78740157480314965" bottom="0.78740157480314965" header="0" footer="0"/>
  <pageSetup paperSize="5" scale="40" fitToHeight="7" pageOrder="overThenDown" orientation="landscape" horizontalDpi="4294967295" verticalDpi="4294967295" r:id="rId10"/>
  <headerFooter alignWithMargins="0">
    <oddFooter>&amp;C&amp;P</oddFooter>
  </headerFooter>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zoomScale="130" zoomScaleNormal="130" workbookViewId="0">
      <selection activeCell="D21" sqref="D21"/>
    </sheetView>
  </sheetViews>
  <sheetFormatPr baseColWidth="10" defaultRowHeight="12.75" x14ac:dyDescent="0.2"/>
  <cols>
    <col min="1" max="1" width="13.140625" customWidth="1"/>
    <col min="2" max="2" width="14.5703125" customWidth="1"/>
    <col min="3" max="3" width="19.85546875" customWidth="1"/>
  </cols>
  <sheetData>
    <row r="1" spans="1:3" ht="15" x14ac:dyDescent="0.25">
      <c r="A1" s="200" t="s">
        <v>762</v>
      </c>
      <c r="B1" s="201"/>
      <c r="C1" s="202"/>
    </row>
    <row r="2" spans="1:3" ht="60" customHeight="1" x14ac:dyDescent="0.2">
      <c r="A2" s="203" t="s">
        <v>763</v>
      </c>
      <c r="B2" s="204"/>
      <c r="C2" s="205"/>
    </row>
    <row r="3" spans="1:3" ht="15" x14ac:dyDescent="0.25">
      <c r="A3" s="149"/>
      <c r="B3" s="150"/>
      <c r="C3" s="151"/>
    </row>
    <row r="4" spans="1:3" ht="32.25" customHeight="1" x14ac:dyDescent="0.2">
      <c r="A4" s="152" t="s">
        <v>764</v>
      </c>
      <c r="B4" s="152" t="s">
        <v>765</v>
      </c>
      <c r="C4" s="152" t="s">
        <v>766</v>
      </c>
    </row>
    <row r="5" spans="1:3" ht="14.25" x14ac:dyDescent="0.2">
      <c r="A5" s="153">
        <v>2012</v>
      </c>
      <c r="B5" s="153">
        <v>4</v>
      </c>
      <c r="C5" s="154">
        <v>111957333</v>
      </c>
    </row>
    <row r="6" spans="1:3" ht="14.25" x14ac:dyDescent="0.2">
      <c r="A6" s="153">
        <v>2013</v>
      </c>
      <c r="B6" s="153">
        <v>7</v>
      </c>
      <c r="C6" s="155">
        <v>76789333</v>
      </c>
    </row>
    <row r="7" spans="1:3" ht="14.25" x14ac:dyDescent="0.2">
      <c r="A7" s="153">
        <v>2014</v>
      </c>
      <c r="B7" s="153">
        <v>36</v>
      </c>
      <c r="C7" s="154">
        <v>896538000</v>
      </c>
    </row>
    <row r="8" spans="1:3" ht="42.75" x14ac:dyDescent="0.2">
      <c r="A8" s="156" t="s">
        <v>767</v>
      </c>
      <c r="B8" s="157">
        <v>55</v>
      </c>
      <c r="C8" s="154">
        <v>1747426496</v>
      </c>
    </row>
    <row r="9" spans="1:3" ht="17.25" customHeight="1" x14ac:dyDescent="0.25">
      <c r="A9" s="158" t="s">
        <v>768</v>
      </c>
      <c r="B9" s="159">
        <f>SUM(B5:B8)</f>
        <v>102</v>
      </c>
      <c r="C9" s="160">
        <f>SUM(C5:C8)</f>
        <v>2832711162</v>
      </c>
    </row>
    <row r="10" spans="1:3" ht="15" x14ac:dyDescent="0.25">
      <c r="A10" s="161" t="s">
        <v>769</v>
      </c>
      <c r="B10" s="161"/>
      <c r="C10" s="161"/>
    </row>
  </sheetData>
  <mergeCells count="2">
    <mergeCell ref="A1:C1"/>
    <mergeCell ref="A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CONTRATOS ADIC PROR 2015</vt:lpstr>
      <vt:lpstr>CONSOLIDADO 2012-2015</vt:lpstr>
      <vt:lpstr>'CONTRATOS ADIC PROR 2015'!Área_de_impresión</vt:lpstr>
    </vt:vector>
  </TitlesOfParts>
  <Company>Contraloria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Garzón C.</dc:creator>
  <cp:lastModifiedBy>José Jesús Portilla Guerrero</cp:lastModifiedBy>
  <cp:lastPrinted>2016-02-15T15:44:43Z</cp:lastPrinted>
  <dcterms:created xsi:type="dcterms:W3CDTF">2005-08-09T16:39:02Z</dcterms:created>
  <dcterms:modified xsi:type="dcterms:W3CDTF">2016-02-17T15:40:45Z</dcterms:modified>
</cp:coreProperties>
</file>